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mc:AlternateContent xmlns:mc="http://schemas.openxmlformats.org/markup-compatibility/2006">
    <mc:Choice Requires="x15">
      <x15ac:absPath xmlns:x15ac="http://schemas.microsoft.com/office/spreadsheetml/2010/11/ac" url="/Users/shiv.morjaria/Dropbox/LFMC/Study Tracker/"/>
    </mc:Choice>
  </mc:AlternateContent>
  <xr:revisionPtr revIDLastSave="0" documentId="13_ncr:1_{40B326DA-4802-6E4B-88A0-7EB9C15D002F}" xr6:coauthVersionLast="47" xr6:coauthVersionMax="47" xr10:uidLastSave="{00000000-0000-0000-0000-000000000000}"/>
  <bookViews>
    <workbookView xWindow="-76800" yWindow="-5100" windowWidth="38400" windowHeight="21100" activeTab="3" xr2:uid="{0E5786B3-0731-D34A-9812-D7FD03FF21E5}"/>
  </bookViews>
  <sheets>
    <sheet name="Documentation" sheetId="6" r:id="rId1"/>
    <sheet name="Study Schedule" sheetId="3" r:id="rId2"/>
    <sheet name="Tracking" sheetId="2" r:id="rId3"/>
    <sheet name="Scheduled Updates" sheetId="11" r:id="rId4"/>
    <sheet name="LFMC-2023" sheetId="10" r:id="rId5"/>
    <sheet name="Revisions" sheetId="8" r:id="rId6"/>
  </sheets>
  <definedNames>
    <definedName name="_xlnm._FilterDatabase" localSheetId="4" hidden="1">'LFMC-2023'!$B$6:$F$82</definedName>
    <definedName name="_xlnm._FilterDatabase" localSheetId="1" hidden="1">'Study Schedule'!$B$5:$M$44</definedName>
    <definedName name="ActFDate" localSheetId="4">'LFMC-2023'!#REF!</definedName>
    <definedName name="ActFDate">'Study Schedule'!$C$6:$C$44</definedName>
    <definedName name="CompFlag" localSheetId="4">'LFMC-2023'!#REF!</definedName>
    <definedName name="CompFlag">'Study Schedule'!$D$6:$D$44</definedName>
    <definedName name="D">#REF!</definedName>
    <definedName name="DayLookUp" localSheetId="4">#REF!</definedName>
    <definedName name="DayLookUp">#REF!</definedName>
    <definedName name="Estimatedte">#REF!</definedName>
    <definedName name="ExamDate" localSheetId="4">'LFMC-2023'!#REF!</definedName>
    <definedName name="ExamDate">'Study Schedule'!#REF!</definedName>
    <definedName name="LessonDays" localSheetId="4">#REF!</definedName>
    <definedName name="LessonDays">#REF!</definedName>
    <definedName name="MasterTable" localSheetId="4">#REF!</definedName>
    <definedName name="MasterTable">#REF!</definedName>
    <definedName name="PgCnt" localSheetId="4">'LFMC-2023'!#REF!</definedName>
    <definedName name="PgCnt">'Study Schedule'!$I$6:$I$44</definedName>
    <definedName name="_xlnm.Print_Area" localSheetId="0">Documentation!$A$1:$N$23</definedName>
    <definedName name="_xlnm.Print_Titles" localSheetId="4">'LFMC-2023'!$1:$6</definedName>
    <definedName name="_xlnm.Print_Titles" localSheetId="1">'Study Schedule'!$1:$5</definedName>
    <definedName name="StartDate" localSheetId="4">'LFMC-2023'!$C$1</definedName>
    <definedName name="StartDate">'Study Schedule'!$E$1</definedName>
    <definedName name="TargetDays" localSheetId="4">#REF!</definedName>
    <definedName name="TargetDays">#REF!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3" l="1"/>
  <c r="K18" i="3"/>
  <c r="L17" i="3"/>
  <c r="K17" i="3"/>
  <c r="L72" i="3"/>
  <c r="K72"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6" i="3"/>
  <c r="M16" i="3" s="1"/>
  <c r="K16" i="3"/>
  <c r="L15" i="3"/>
  <c r="K15" i="3"/>
  <c r="L14" i="3"/>
  <c r="M14" i="3" s="1"/>
  <c r="K14" i="3"/>
  <c r="L13" i="3"/>
  <c r="K13" i="3"/>
  <c r="L12" i="3"/>
  <c r="M12" i="3" s="1"/>
  <c r="K12" i="3"/>
  <c r="L11" i="3"/>
  <c r="K11" i="3"/>
  <c r="L10" i="3"/>
  <c r="M10" i="3" s="1"/>
  <c r="K10" i="3"/>
  <c r="A13" i="11"/>
  <c r="I3" i="3"/>
  <c r="I2" i="3"/>
  <c r="K8" i="3"/>
  <c r="K9" i="3"/>
  <c r="K7" i="3"/>
  <c r="L7" i="3"/>
  <c r="L8" i="3"/>
  <c r="M8" i="3" s="1"/>
  <c r="L9" i="3"/>
  <c r="M17" i="3" l="1"/>
  <c r="M18" i="3"/>
  <c r="M42" i="3"/>
  <c r="M50" i="3"/>
  <c r="M58" i="3"/>
  <c r="M60" i="3"/>
  <c r="M49" i="3"/>
  <c r="M65" i="3"/>
  <c r="M19" i="3"/>
  <c r="M51" i="3"/>
  <c r="M67" i="3"/>
  <c r="M69" i="3"/>
  <c r="M21" i="3"/>
  <c r="M25" i="3"/>
  <c r="M29" i="3"/>
  <c r="M33" i="3"/>
  <c r="M53" i="3"/>
  <c r="M26" i="3"/>
  <c r="M28" i="3"/>
  <c r="M57" i="3"/>
  <c r="M59" i="3"/>
  <c r="M61" i="3"/>
  <c r="M44" i="3"/>
  <c r="M35" i="3"/>
  <c r="M37" i="3"/>
  <c r="M41" i="3"/>
  <c r="M43" i="3"/>
  <c r="M45" i="3"/>
  <c r="M66" i="3"/>
  <c r="M70" i="3"/>
  <c r="M72" i="3"/>
  <c r="M30" i="3"/>
  <c r="M32" i="3"/>
  <c r="M39" i="3"/>
  <c r="M46" i="3"/>
  <c r="M48" i="3"/>
  <c r="M55" i="3"/>
  <c r="M62" i="3"/>
  <c r="M64" i="3"/>
  <c r="M71" i="3"/>
  <c r="M27" i="3"/>
  <c r="M36" i="3"/>
  <c r="M52" i="3"/>
  <c r="M68" i="3"/>
  <c r="M23" i="3"/>
  <c r="M20" i="3"/>
  <c r="M34" i="3"/>
  <c r="M22" i="3"/>
  <c r="M24" i="3"/>
  <c r="M31" i="3"/>
  <c r="M38" i="3"/>
  <c r="M40" i="3"/>
  <c r="M47" i="3"/>
  <c r="M54" i="3"/>
  <c r="M56" i="3"/>
  <c r="M63" i="3"/>
  <c r="M11" i="3"/>
  <c r="M15" i="3"/>
  <c r="M7" i="3"/>
  <c r="M9" i="3"/>
  <c r="I1" i="3"/>
  <c r="M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I5" authorId="1" shapeId="0" xr:uid="{00000000-0006-0000-0100-000001000000}">
      <text>
        <r>
          <rPr>
            <b/>
            <sz val="10"/>
            <color rgb="FF000000"/>
            <rFont val="Calibri"/>
            <family val="2"/>
          </rPr>
          <t>Source reading page count</t>
        </r>
      </text>
    </comment>
    <comment ref="J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G6" authorId="0" shapeId="0" xr:uid="{46AD270B-E005-8546-9E62-552C2BC991CF}">
      <text>
        <r>
          <rPr>
            <b/>
            <sz val="10"/>
            <color rgb="FF000000"/>
            <rFont val="Calibri"/>
            <family val="2"/>
          </rPr>
          <t>Source reading page count</t>
        </r>
      </text>
    </comment>
  </commentList>
</comments>
</file>

<file path=xl/sharedStrings.xml><?xml version="1.0" encoding="utf-8"?>
<sst xmlns="http://schemas.openxmlformats.org/spreadsheetml/2006/main" count="865" uniqueCount="291">
  <si>
    <t>Pages</t>
  </si>
  <si>
    <t>% Complete</t>
  </si>
  <si>
    <t>Total Pages</t>
  </si>
  <si>
    <t>Completed Pages</t>
  </si>
  <si>
    <t>Actual Finish Date</t>
  </si>
  <si>
    <t>Completed?</t>
  </si>
  <si>
    <t>Proj Pace</t>
  </si>
  <si>
    <t>Your Pace</t>
  </si>
  <si>
    <t>A/P</t>
  </si>
  <si>
    <t>No</t>
  </si>
  <si>
    <t>Syllabus Source</t>
  </si>
  <si>
    <t>Lesson</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</si>
  <si>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</si>
  <si>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</si>
  <si>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</si>
  <si>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</si>
  <si>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</si>
  <si>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</si>
  <si>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</si>
  <si>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</si>
  <si>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Complete introduction section of online seminar</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</si>
  <si>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</si>
  <si>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</si>
  <si>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</si>
  <si>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</si>
  <si>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</si>
  <si>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</si>
  <si>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</si>
  <si>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</si>
  <si>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</si>
  <si>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</si>
  <si>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</si>
  <si>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</si>
  <si>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</si>
  <si>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</si>
  <si>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Syllabus Changes</t>
  </si>
  <si>
    <t>TIA's IFRS 17 Illustrative Examples</t>
  </si>
  <si>
    <t>A Multi-Stakeholder Approach to Capital Adequacy</t>
  </si>
  <si>
    <t>Embedded Value: Practice and Theory</t>
  </si>
  <si>
    <t>LFM-148-20: The Theory of Risk Capital in Financial Firms</t>
  </si>
  <si>
    <t>Even for lessons that are still on syllabus without modification, we are still making miscellaneous updates, so please use the new LFM versions when available.</t>
  </si>
  <si>
    <t>https://www.soa.org/education/exam-req/edu-exam-life-management/</t>
  </si>
  <si>
    <t>and corrections.</t>
  </si>
  <si>
    <t>Status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</si>
  <si>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</si>
  <si>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</si>
  <si>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</si>
  <si>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</si>
  <si>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</si>
  <si>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</si>
  <si>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</si>
  <si>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</si>
  <si>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Economic Capital for Life Insurance Companies</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</si>
  <si>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</si>
  <si>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</si>
  <si>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</si>
  <si>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</si>
  <si>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</si>
  <si>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</si>
  <si>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</si>
  <si>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</si>
  <si>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</si>
  <si>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</si>
  <si>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</si>
  <si>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</si>
  <si>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</si>
  <si>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</si>
  <si>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</si>
  <si>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</si>
  <si>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t>TIA exclusive</t>
  </si>
  <si>
    <t>A2. Assumption Specific Considerations</t>
  </si>
  <si>
    <t>Final Communication of a Promulgation of Prescribed Mortality Improvement Rates and MfADs</t>
  </si>
  <si>
    <t>CIA Final Communication of a Promulgation of Prescribed Mortality Improvement Rates, Jul 2017</t>
  </si>
  <si>
    <t>Expected Mortality</t>
  </si>
  <si>
    <t>Selective Lapsation for Renewable Term Insurance Products</t>
  </si>
  <si>
    <t>CIA Educational Note: Selective Lapsation for Renewable Term Insurance Products, Feb 2017</t>
  </si>
  <si>
    <t>Lapse Experience Study for 10-year Term Insurance</t>
  </si>
  <si>
    <t>CIA Report: Lapse Experience Study for 10-year Term Insurance, Jan 2014, pp. 6-32</t>
  </si>
  <si>
    <t>Lapse Experience under UL Level COI Policies</t>
  </si>
  <si>
    <t>CIA Research Paper: Lapse Experience under UL Level COI Policies, Sep 2015, pp. 4-8</t>
  </si>
  <si>
    <t>OSFI: Sound Reinsurance Practices and Procedures</t>
  </si>
  <si>
    <t>The Appointed Actuary in Canada</t>
  </si>
  <si>
    <t>Participating and Adjustable Product Management</t>
  </si>
  <si>
    <t>Dividend Determination for Participating Policies</t>
  </si>
  <si>
    <t>CIA Educational Note: Dividend Determination for Participating Policies, Jan 2014</t>
  </si>
  <si>
    <t>IFRS 17 Effects Analysis</t>
  </si>
  <si>
    <t>LFM-141-18: IFRS 17 Insurance Contracts – IFRS Standards Effects Analysis, May 2017, IASB (sections 1, 2, 4 &amp; 6.1-2 only)</t>
  </si>
  <si>
    <t>PwC In Transition</t>
  </si>
  <si>
    <t>LFM-656-21: PwC - In transition: The latest on IFRS 17 implementation, Feb 2020</t>
  </si>
  <si>
    <t>Comparison of IFRS 17 to Current CIA SoP</t>
  </si>
  <si>
    <t>CIA Educational Note: Comparison of IFRS 17 to Current CIA Standards of Practice, Sep 2018</t>
  </si>
  <si>
    <t>IFRS 17 Risk Adjustment for Non-Financial Risk</t>
  </si>
  <si>
    <t>CIA Educational Note: IFRS 17 Risk Adjustment for Non-Financial Risk for Life and Health Insurance Contracts, Jul 2019</t>
  </si>
  <si>
    <t>IFRS 17 Estimates of Future Cash Flows</t>
  </si>
  <si>
    <t>CIA Educational Note: IFRS 17 Estimates of Future Cash Flows for Life and Health Insurance Contracts, Sep 2019</t>
  </si>
  <si>
    <t>IFRS 17 Discount Rates - Chapter 1 Developing the Discount Curve</t>
  </si>
  <si>
    <t>CIA Educational Note: IFRS 17 Discount Rates for Life and Health Insurance Contracts, Jun 2020</t>
  </si>
  <si>
    <t>IFRS 17 Discount Rates - Chapter 2 Reference Curve and AAR</t>
  </si>
  <si>
    <t>IFRS 17 Coverage Units</t>
  </si>
  <si>
    <t>CIA Educational Note: IFRS 17 Coverage Units for Life and Health Insurance Contracts, Dec 2019</t>
  </si>
  <si>
    <t>IFRS 17 Market Consistent Valuation of Financial Guarantees</t>
  </si>
  <si>
    <t>CIA Educational Note: IFRS 17 Market Consistent Valuation of Financial Guarantees for Life and Health Insurance Contracts, May 2020</t>
  </si>
  <si>
    <t>IFRS 17 Insurance Contracts Example</t>
  </si>
  <si>
    <t>International Financial Reporting Standards (IFRS) 17 Insurance Contracts Example</t>
  </si>
  <si>
    <t>B2. International Actuarial Note 100</t>
  </si>
  <si>
    <t>IAN 100: Application of IFRS 17</t>
  </si>
  <si>
    <t>C. Canadian Insurance Company Taxation</t>
  </si>
  <si>
    <t>C1. Canadian Insurance Taxation (4th edition)</t>
  </si>
  <si>
    <t>Ch. 3 Liability for Income Tax</t>
  </si>
  <si>
    <t>Canadian Insurance Taxation, Swales, et. al., 4th Edition, 2015. Ch. 3-6, 9, 10, 11 &amp; 24</t>
  </si>
  <si>
    <t>Ch. 4 Income for Tax Purposes - General Rules</t>
  </si>
  <si>
    <t>Ch. 5 Investment Income</t>
  </si>
  <si>
    <t>Ch. 6 Reserves</t>
  </si>
  <si>
    <t>Ch. 9 Investment Income Tax</t>
  </si>
  <si>
    <t>Ch. 10 The Taxation of Life Insurance Policies</t>
  </si>
  <si>
    <t>Ch. 11 The Taxation of Annuities</t>
  </si>
  <si>
    <t>Ch. 24 Provincial Premium Tax</t>
  </si>
  <si>
    <t>C2. Study Notes and Published References</t>
  </si>
  <si>
    <t>Future Income and Alternative Taxes</t>
  </si>
  <si>
    <t>CIA Educational Note: Future Income and Alternative Taxes, Dec 2012 (excluding Appendix D)</t>
  </si>
  <si>
    <t>LFM-650-20: FASB in Focus - ACCOUNTING STANDARDS UPDATE NO. 2018-12: Targeted Improvements to the Accounting for Long-Duration Contracts Issued by Insurance Companies</t>
  </si>
  <si>
    <t>LFM-143-20: Fundamentals of the Principle Based Approach to Statutory Reserves for Life Insurance, Rudolph</t>
  </si>
  <si>
    <t>LFM-144-20: The Modernization of Insurance Company Solvency Regulation in the US (excluding sections 7 &amp; 9)</t>
  </si>
  <si>
    <t>Insurance Contracts, PwC (Accounting Guide for Insurance Contracts)</t>
  </si>
  <si>
    <t>LICAT Ch. 1: Overview and General Requirements</t>
  </si>
  <si>
    <t>LICAT Ch. 2: Available Capital</t>
  </si>
  <si>
    <t>LICAT Ch. 3: Credit Risk - On-Balance Sheet Items</t>
  </si>
  <si>
    <t>LICAT Ch. 4: Credit Risk - Off-Balance Sheet Items</t>
  </si>
  <si>
    <t>LICAT Ch. 5: Market Risk</t>
  </si>
  <si>
    <t>LICAT Ch. 6: Insurance Risk</t>
  </si>
  <si>
    <t>LICAT Ch. 7: Segregated Fund Guarantee Risk</t>
  </si>
  <si>
    <t>LICAT Ch. 8: Operational Risk</t>
  </si>
  <si>
    <t>LICAT Ch. 9: Participating and Adjustable Products</t>
  </si>
  <si>
    <t>LICAT Ch. 10: Credit for Risk Mitigation and Risk Transfer</t>
  </si>
  <si>
    <t>LICAT Ch. 11: Aggregation and Diversification of Risks</t>
  </si>
  <si>
    <t>OSFI Guideline A-4 Internal Capital Targets</t>
  </si>
  <si>
    <t>LFM-636-20: OSFI Guideline A-4 Internal Target Capital Ratio for Insurance Companies, Dec 2017</t>
  </si>
  <si>
    <t>Own Risk and Solvency Assessment</t>
  </si>
  <si>
    <t>LFM-641-19: OSFI: Own Risk and Solvency Assessment (E-19), Dec 2017</t>
  </si>
  <si>
    <t>Economic Capital for Life Insurance Companies, SOA Research Paper, Oct 2016 (excluding sections 5 &amp; 7)</t>
  </si>
  <si>
    <t>E3. Study Notes and Published References</t>
  </si>
  <si>
    <t>The Theory of Risk Capital in Financial Firms</t>
  </si>
  <si>
    <t>A Multi-Stakeholder Approach to Capital Adequacy, Conning Research, Actuarial Practice Forum</t>
  </si>
  <si>
    <t>Embedded Value: Practice and Theory, Actuarial Practice Forum, Mar 2009</t>
  </si>
  <si>
    <t>OSFI: Sources of Earnings</t>
  </si>
  <si>
    <t>LFM-603-13: OSFI Guideline D-9 -Source of Earning Disclosure (Life Insurance Companies)</t>
  </si>
  <si>
    <t>CIA: Sources of Earnings</t>
  </si>
  <si>
    <t>CIA: Sources of Earnings: Determination and Disclosure, Aug 2004</t>
  </si>
  <si>
    <t>Mergers and Acquisitions</t>
  </si>
  <si>
    <t>LFM-106-07: Chapter 4 of Insurance Industry Mergers &amp; Acquisitions (sections 4.1-4.6)</t>
  </si>
  <si>
    <t>Stockholders' Equity and Operating Leverage</t>
  </si>
  <si>
    <t>LFM-138-16: Prudential Financial Stockholder’s Equity and Operating Leverage, HBR, 2008</t>
  </si>
  <si>
    <t>IFRS 17 CSM Margin - A Life Insurance Perspective</t>
  </si>
  <si>
    <t>LFM-657-22: The IFRS 17 Contractual Service Margin: A Life Insurance Perspective (Sections 1-4.7 &amp; 5)</t>
  </si>
  <si>
    <t>IFRS 17 Participating Insurance Contracts</t>
  </si>
  <si>
    <t>CIA Educational Note: IFRS 17 Measurement and Presentation of Canadian Participating Insurance Contracts, Apr 2021</t>
  </si>
  <si>
    <t>IAIS Framework for Systematic Risk</t>
  </si>
  <si>
    <t>LFM-151-22: IAIS—International Capital Standard, ComFrame, Holistic Framework for Systemic Risk in the Insurance Sector, pp. 1-3 &amp; 8-28</t>
  </si>
  <si>
    <t>This tab follows the previous course layout and is intended to help anyone who used the previous LFM course determine which readings were retained, Deleted, or modified.</t>
  </si>
  <si>
    <t>CIA Educational Note: Expected Mortality: Fully Underwritten Canadian Individual Life Insurance Policies, Jul 2002 (only sections 100, 200, and 300)</t>
  </si>
  <si>
    <t>LFM-149-21: Insurance Contracts, PwC (Accounting Guide for Insurance Contracts), 2020, Sections 1.1 (pg. 1.2), 3.5 (pp. 3.20-3.30), 5.1-5.4, 5.6 and Figures IG 2-1 (pp. 2.4-2.6) &amp; IG 2-2 (pp.2.15-2.18)</t>
  </si>
  <si>
    <t>A1. Standards of Practice</t>
  </si>
  <si>
    <t>LFM-634-23: CIA Standards of Practice: Insurance Sections (excluding 2600), Jan 2023</t>
  </si>
  <si>
    <t>Section 2500: Financial Condition Testing</t>
  </si>
  <si>
    <t>LFM-658-23: Risk Adjustments For Insurance Contracts Under IFRS 17, Chapter 2 “Principles Underlying Risk adjustments”</t>
  </si>
  <si>
    <t>A3. CIA Valuation and Financial Reporting</t>
  </si>
  <si>
    <t>IFRS 17 Expenses</t>
  </si>
  <si>
    <t>CIA Draft Explanatory Report: IFRS 17 Expenses, Apr 2021</t>
  </si>
  <si>
    <t>CIA Draft Educational Note: IFRS 17 – Fair Value of Insurance Contracts, Oct 2021</t>
  </si>
  <si>
    <t>IFRS 17 Fair Value of Insurance Contracts</t>
  </si>
  <si>
    <t>Bridging the GAAP: IFRS 17 and LDTI Differences Explored, Financial Reporter, July 2022</t>
  </si>
  <si>
    <t>D. Capital and Surplus Management</t>
  </si>
  <si>
    <t>D1. Regulatory Capital</t>
  </si>
  <si>
    <t>D2. Economic Capital</t>
  </si>
  <si>
    <t>D3. Study Notes and Published References</t>
  </si>
  <si>
    <t>E. Corporate Financial Management</t>
  </si>
  <si>
    <t>E1. Embedded Value</t>
  </si>
  <si>
    <t>E2. Sources of Earnings</t>
  </si>
  <si>
    <t>A. Standards of Practice and Valuation Assumptions</t>
  </si>
  <si>
    <t>B. IFRS 17 and Related Topics</t>
  </si>
  <si>
    <t>B1. IFRS 17 Valuation and Financial Reporting</t>
  </si>
  <si>
    <t>F. U.S. Accounting Topics</t>
  </si>
  <si>
    <t>F1. Study Notes and Published References</t>
  </si>
  <si>
    <t>Start using these no later than 4/1</t>
  </si>
  <si>
    <t>Please see the Revisions tab for a history of changes in this spreadsheet. We occasionally make updates</t>
  </si>
  <si>
    <t>LFM-620-14: OSFI Guideline E15: Appointed Actuary – Legal Requirements, Qualifications and External Review, Sep 2012 &amp; LFM-634-23: CIA Standards of Practice: Insurance Sections (excluding 2600), Jan 2023</t>
  </si>
  <si>
    <t>LFM-635-13: Participating Account Management and Disclosure to Participating Policyholders and Adjustable Policyholders &amp; CIA Educational Note: Guidance on Fairness Opinions Required Under the Insurance Companies Act Pursuant to Bill C-57 (2005), Dec 2011</t>
  </si>
  <si>
    <t>Principles Underlying Risk Adjustments under IFRS 17</t>
  </si>
  <si>
    <t>LFM-649-22: International Actuarial Note 100: Application of IFRS 17 (excluding section C: Ch.11 &amp; section D &amp; section E) &amp; LFM-655-21: IFRS Standards Exposure Draft Amendments to IFRS 17, Jun 2019</t>
  </si>
  <si>
    <t>LFM-645-23: OSFI Guideline – Life Insurance Capital Adequacy Test (LICAT), July 2022, Ch. 1-11 (excluding Sections 4.2-4.4 &amp; 7.3-7.10) </t>
  </si>
  <si>
    <t>TIA's LFMC Online Seminar: Overview Status</t>
  </si>
  <si>
    <t>Last Updated:</t>
  </si>
  <si>
    <t xml:space="preserve">The primary purpose of this spreadsheet is to give you a "one stop" view of all changes that have occurred in the </t>
  </si>
  <si>
    <t>online seminar since the last time you viewed this spreadsheet.</t>
  </si>
  <si>
    <t>A few things to note:</t>
  </si>
  <si>
    <r>
      <t xml:space="preserve">- Priority for completion is given by the following order: (1) </t>
    </r>
    <r>
      <rPr>
        <b/>
        <sz val="12"/>
        <color theme="5" tint="-0.249977111117893"/>
        <rFont val="Calibri (Body)_x0000_"/>
      </rPr>
      <t>new readings</t>
    </r>
    <r>
      <rPr>
        <sz val="11"/>
        <color theme="1"/>
        <rFont val="Calibri"/>
        <family val="2"/>
        <scheme val="minor"/>
      </rPr>
      <t xml:space="preserve">, (2) </t>
    </r>
    <r>
      <rPr>
        <b/>
        <sz val="12"/>
        <color theme="8"/>
        <rFont val="Calibri (Body)_x0000_"/>
      </rPr>
      <t>modified readings</t>
    </r>
    <r>
      <rPr>
        <sz val="11"/>
        <color theme="1"/>
        <rFont val="Calibri"/>
        <family val="2"/>
        <scheme val="minor"/>
      </rPr>
      <t xml:space="preserve"> and (3) enhancements</t>
    </r>
  </si>
  <si>
    <t>- While we strive our best to follow this target date schedule, we cannot promise anything</t>
  </si>
  <si>
    <t xml:space="preserve">   It is possible that the changes are not significant enough to warrant an update to the online video lesson (as these videos take a</t>
  </si>
  <si>
    <t xml:space="preserve">   lot of time to create and better value could be added by making enhancements to other parts of the online seminar)</t>
  </si>
  <si>
    <t>Lesson name</t>
  </si>
  <si>
    <t>Comments</t>
  </si>
  <si>
    <t>Targeted completion date DSM</t>
  </si>
  <si>
    <t>Targeted completion date video lesson</t>
  </si>
  <si>
    <t>Section A: Standards of Practice and Valuation Assumptions</t>
  </si>
  <si>
    <t>Section B: IFRS 17 and Related Topics</t>
  </si>
  <si>
    <t>Section C: Canadian Insurance Product and Insurance Company Taxation</t>
  </si>
  <si>
    <t>100% complete and up-to-date for Spring 2023</t>
  </si>
  <si>
    <t>Section D: Capital and Surplus Management</t>
  </si>
  <si>
    <t>Section E: Corporate Financial Management of Insurance Companies</t>
  </si>
  <si>
    <t>Section F: U.S. Accounting Topics</t>
  </si>
  <si>
    <t>Other planned video lesson enhancements</t>
  </si>
  <si>
    <t>The video lessons already exist for these readings, but we are planning to release new versions this sitting to match the format of the more current videos</t>
  </si>
  <si>
    <t>Targeted completion date</t>
  </si>
  <si>
    <t>Flash cards and Condensed Outline</t>
  </si>
  <si>
    <t xml:space="preserve">Targeted completion date </t>
  </si>
  <si>
    <t>Condensed outline (all sections)</t>
  </si>
  <si>
    <t>Flash cards (all sections)</t>
  </si>
  <si>
    <r>
      <t xml:space="preserve">Update to include the </t>
    </r>
    <r>
      <rPr>
        <b/>
        <sz val="12"/>
        <color theme="5" tint="-0.249977111117893"/>
        <rFont val="Calibri (Body)_x0000_"/>
      </rPr>
      <t>NEW</t>
    </r>
    <r>
      <rPr>
        <sz val="12"/>
        <rFont val="Calibri"/>
        <family val="2"/>
        <scheme val="minor"/>
      </rPr>
      <t xml:space="preserve"> and </t>
    </r>
    <r>
      <rPr>
        <b/>
        <sz val="12"/>
        <color theme="8"/>
        <rFont val="Calibri (Body)_x0000_"/>
      </rPr>
      <t>MODIFIED</t>
    </r>
    <r>
      <rPr>
        <sz val="12"/>
        <rFont val="Calibri"/>
        <family val="2"/>
        <scheme val="minor"/>
      </rPr>
      <t xml:space="preserve"> readings</t>
    </r>
  </si>
  <si>
    <t>PDF Flash card errata/updates are posted in the Supplementary Materials section. iPhone/Android flash card app updates happen immediately.</t>
  </si>
  <si>
    <t>Practice Problems</t>
  </si>
  <si>
    <t>SOA Exam  Solutions</t>
  </si>
  <si>
    <t>See the SOA Exams tab of the online seminar for solutions to many past SOA exam problems</t>
  </si>
  <si>
    <t>See the Analysis of Past Exams spreadsheet in the Supplementary Materials section for a list of all relvevant past exam</t>
  </si>
  <si>
    <t>problems dating back to the early 2000s</t>
  </si>
  <si>
    <t>IFRS 17 and LDTI Differences Explored</t>
  </si>
  <si>
    <t>Section 2100/2200: Insurance Contract Valuation &amp; Canadian Considerations</t>
  </si>
  <si>
    <t>Section 2300: International Actuarial Standards of Practice</t>
  </si>
  <si>
    <t>Section 2700/2800: Policyholder Dividend Determination &amp; Public Personal Injury Plans</t>
  </si>
  <si>
    <t>Complete</t>
  </si>
  <si>
    <r>
      <t xml:space="preserve">This tab shows </t>
    </r>
    <r>
      <rPr>
        <b/>
        <u/>
        <sz val="16"/>
        <color rgb="FFFF0000"/>
        <rFont val="Calibri (Body)"/>
      </rPr>
      <t>only</t>
    </r>
    <r>
      <rPr>
        <b/>
        <sz val="16"/>
        <color rgb="FFFF0000"/>
        <rFont val="Calibri"/>
        <family val="2"/>
        <scheme val="minor"/>
      </rPr>
      <t xml:space="preserve"> lessons that were in the LFMC course for the previous syllabus in 2023</t>
    </r>
  </si>
  <si>
    <t>Section 2800 dropped on new syllabus</t>
  </si>
  <si>
    <t>Updated version on new syllabus</t>
  </si>
  <si>
    <t>Dropped reading</t>
  </si>
  <si>
    <t>LFM 655 was dropped</t>
  </si>
  <si>
    <t>Section 4.8 added but Section 5 dropped</t>
  </si>
  <si>
    <t>Section 1, 3 and 4 dropped</t>
  </si>
  <si>
    <t>Section 2700: Policyholder Dividend Determination</t>
  </si>
  <si>
    <t>Changes for 2024</t>
  </si>
  <si>
    <t>Section 2800 dropped from this joint lesson</t>
  </si>
  <si>
    <t>Section 5 dropped. Section 4.8 added</t>
  </si>
  <si>
    <t>LFM-659-24: Understanding IFRS 17: Solving for New Challenges, Fiera Capital, Oct 2021</t>
  </si>
  <si>
    <t>Understanding IFRS 17: Solving for New Challenges</t>
  </si>
  <si>
    <t>New reading</t>
  </si>
  <si>
    <t>Updated to 2022 version of reading</t>
  </si>
  <si>
    <t>LFM 620 updated to 2023 version of reading</t>
  </si>
  <si>
    <t>LFM 635 updated to 2023 version of reading</t>
  </si>
  <si>
    <t>CIA Explanatory Report: IFRS 17 Expenses Jun 2022</t>
  </si>
  <si>
    <t>CIA Educational Note: Comparison of IFRS 17 to Current CIA Standards of Practice, Jun 2022</t>
  </si>
  <si>
    <t>CIA Educational Note: IFRS 17 Risk Adjustment for Non-Financial Risk for Life and Health Insurance Contracts, June 2022</t>
  </si>
  <si>
    <t>CIA Educational Note: IFRS 17 Estimates of Future Cash Flows for Life and Health Insurance Contracts, June 2022</t>
  </si>
  <si>
    <t>CIA Educational Note: IFRS 17 Measurement and Presentation of Canadian Participating Insurance Contracts, June 2022</t>
  </si>
  <si>
    <t>CIA Educational Note: IFRS 17 Discount Rates for Life and Health Insurance Contracts, Jun 2022</t>
  </si>
  <si>
    <t>CIA Educational Note: IFRS 17 Coverage Units for Life and Health Insurance Contracts, Jun 2022</t>
  </si>
  <si>
    <t>CIA Educational Note: IFRS 17 Market Consistent Valuation of Financial Guarantees for Life and Health Insurance Contracts, June 2022</t>
  </si>
  <si>
    <t>CIA Explanatory Report: IFRS 17 Discount Rate Applications, Mar 2023</t>
  </si>
  <si>
    <t>IFRS 17 Discount Rate Applications</t>
  </si>
  <si>
    <t>Regulatory Capital Adequacy for Life Insurance Companies: A Comparison of Four Jurisdictions, SOA Research Institute, Jul 2023</t>
  </si>
  <si>
    <t>Regulatory Capital Adequacy: A Comparison of Four Jurisdictions</t>
  </si>
  <si>
    <t>Economic Capital for Life Insurance Companies, SOA Research Paper, Oct 2016 (only sections 2 &amp; 6)</t>
  </si>
  <si>
    <t>Sections 1, 3 and 4 dropped</t>
  </si>
  <si>
    <t>LFM-660-24: Will IFRS 17 replace EV?</t>
  </si>
  <si>
    <t>Will IFRS 17 replace EV?</t>
  </si>
  <si>
    <t>LFM-661-24: OSFI Guideline B-15: Climate Risk Management</t>
  </si>
  <si>
    <t>OSFI Guideline B-15: Climate Risk Management</t>
  </si>
  <si>
    <t>LFM-649-22: International Actuarial Note 100: Application of IFRS 17 (excluding section C: Ch.11 &amp; section D)</t>
  </si>
  <si>
    <t>LFM-657-22: The IFRS 17 Contractual Service Margin: A Life Insurance Perspective (Sections 1-4.8)</t>
  </si>
  <si>
    <t>LFM-634-23: CIA Standards of Practice: Insurance Sections (only Sections 2100, 2200, 2300, 2400, 2500, and 2700), Jan 2023</t>
  </si>
  <si>
    <t>LFM-620-24: OSFI Guideline E15: Appointed Actuary – Legal Requirements, Qualifications and External Review, Aug 2023 &amp; LFM-634-23: CIA Standards of Practice: Insurance Sections (only Sections 2100, 2200, 2300, 2400, 2500, and 2700), Jan 2023</t>
  </si>
  <si>
    <t>LFM-632-23: OSFI B-3 Sound Reinsurance Practices and Procedures</t>
  </si>
  <si>
    <t>CIA Educational Note: IFRS 17 - Fair Value of Insurance Contracts, Jun 2022</t>
  </si>
  <si>
    <t>E2. Study Notes and Published References</t>
  </si>
  <si>
    <t>Rating Agency Perspectives on Insurance Company Capital, SOA Research Institute, Aug 2023 (excluding Appendices)</t>
  </si>
  <si>
    <t>Rating Agency Perspectives on Insurance Company Capital</t>
  </si>
  <si>
    <t>Make sure you are registered for the exam as soon as possible to secure a Prometric seat (deadline is in late March, but it's best to register WELL before that)</t>
  </si>
  <si>
    <t>Watch the video "Congrats on finishing the video lessons! Now what?" at the end of the course</t>
  </si>
  <si>
    <t>In Progress</t>
  </si>
  <si>
    <t>Practice Problems (all sections)</t>
  </si>
  <si>
    <r>
      <rPr>
        <b/>
        <sz val="12"/>
        <color theme="8"/>
        <rFont val="Calibri (Body)_x0000_"/>
      </rPr>
      <t>MODIFIED</t>
    </r>
    <r>
      <rPr>
        <sz val="12"/>
        <rFont val="Calibri"/>
        <family val="2"/>
        <scheme val="minor"/>
      </rPr>
      <t xml:space="preserve"> reading for Spring 2024</t>
    </r>
  </si>
  <si>
    <r>
      <rPr>
        <b/>
        <sz val="12"/>
        <color theme="5" tint="-0.249977111117893"/>
        <rFont val="Calibri"/>
        <family val="2"/>
        <scheme val="minor"/>
      </rPr>
      <t>NEW</t>
    </r>
    <r>
      <rPr>
        <sz val="12"/>
        <rFont val="Calibri"/>
        <family val="2"/>
        <scheme val="minor"/>
      </rPr>
      <t>: New reading for Spring 2024</t>
    </r>
  </si>
  <si>
    <t>Updating for higher quality content</t>
  </si>
  <si>
    <t>Final Communication of a Promulgation of Prescribed Mortality Improvement Rates</t>
  </si>
  <si>
    <t>This spreadsheet tracks your study progress for the ILA LFMC Exam (Spring 2024) and was developed by</t>
  </si>
  <si>
    <t>Details of how the syllabus changed in Spring 2024 are posted in a separate PDF in the Introduction section of the course.</t>
  </si>
  <si>
    <t>The Schedule and LFMC-2023 tabs also contain information about how syllabus changes affected each lesson.</t>
  </si>
  <si>
    <t>Initial Spring 2024 version posted</t>
  </si>
  <si>
    <t xml:space="preserve">The Status column indicates how each item was impacted by the 2023 syllabus changes. If blank, there were no changes. </t>
  </si>
  <si>
    <t>B1. International Actuarial Note 100</t>
  </si>
  <si>
    <t>B2. IFRS 17 Valuation and Financial Reporting</t>
  </si>
  <si>
    <t>LFM-635-24: OSFI Guideline E16: Participating Account Management and Disclosure to Participating Policyholders and Adjustable Policyholders, OSFI, Jan 2023</t>
  </si>
  <si>
    <t>CIA Educational Note: Guidance on Fairness Opinions Required Under the Insurance Companies Act Pursuant to Bill C-57 (2005), Dec 2011</t>
  </si>
  <si>
    <t>Guidance on Fairness Opinions Required Under the 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</si>
</sst>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09]mmmm\ d\,\ yyyy;@"/>
  </numFmts>
  <fonts count="4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sz val="11"/>
      <color rgb="FFC00000"/>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b/>
      <sz val="12"/>
      <color theme="5" tint="-0.249977111117893"/>
      <name val="Calibri (Body)_x0000_"/>
    </font>
    <font>
      <b/>
      <sz val="12"/>
      <color theme="8"/>
      <name val="Calibri (Body)_x0000_"/>
    </font>
    <font>
      <b/>
      <sz val="14"/>
      <color theme="1"/>
      <name val="Calibri"/>
      <family val="2"/>
      <scheme val="minor"/>
    </font>
    <font>
      <i/>
      <sz val="12"/>
      <name val="Calibri (Body)"/>
    </font>
    <font>
      <i/>
      <sz val="12"/>
      <name val="Calibri"/>
      <family val="2"/>
      <scheme val="minor"/>
    </font>
    <font>
      <b/>
      <sz val="12"/>
      <name val="Calibri"/>
      <family val="2"/>
      <scheme val="minor"/>
    </font>
    <font>
      <sz val="12"/>
      <name val="Calibri"/>
      <family val="2"/>
      <scheme val="minor"/>
    </font>
    <font>
      <b/>
      <sz val="12"/>
      <color rgb="FF008000"/>
      <name val="Calibri"/>
      <family val="2"/>
      <scheme val="minor"/>
    </font>
    <font>
      <b/>
      <sz val="12"/>
      <color theme="5" tint="-0.249977111117893"/>
      <name val="Calibri"/>
      <family val="2"/>
      <scheme val="minor"/>
    </font>
    <font>
      <i/>
      <sz val="12"/>
      <color theme="1"/>
      <name val="Calibri"/>
      <family val="2"/>
      <scheme val="minor"/>
    </font>
    <font>
      <i/>
      <sz val="12"/>
      <color rgb="FFFF0000"/>
      <name val="Calibri"/>
      <family val="2"/>
      <scheme val="minor"/>
    </font>
  </fonts>
  <fills count="9">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132">
    <xf numFmtId="0" fontId="0" fillId="0" borderId="0"/>
    <xf numFmtId="43" fontId="4" fillId="0" borderId="0" applyFon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 fillId="0" borderId="0"/>
  </cellStyleXfs>
  <cellXfs count="98">
    <xf numFmtId="0" fontId="0" fillId="0" borderId="0" xfId="0"/>
    <xf numFmtId="0" fontId="0" fillId="0" borderId="0" xfId="0" applyProtection="1">
      <protection locked="0"/>
    </xf>
    <xf numFmtId="9" fontId="7"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10" fillId="0" borderId="0" xfId="0" applyFont="1" applyAlignment="1" applyProtection="1">
      <alignment horizontal="center"/>
      <protection locked="0"/>
    </xf>
    <xf numFmtId="1" fontId="11" fillId="0" borderId="5" xfId="0" applyNumberFormat="1" applyFont="1" applyBorder="1" applyProtection="1">
      <protection locked="0"/>
    </xf>
    <xf numFmtId="0" fontId="11" fillId="0" borderId="0" xfId="0" applyFont="1" applyProtection="1">
      <protection locked="0"/>
    </xf>
    <xf numFmtId="9" fontId="11" fillId="0" borderId="6" xfId="2" applyFont="1" applyFill="1" applyBorder="1" applyProtection="1">
      <protection locked="0"/>
    </xf>
    <xf numFmtId="0" fontId="6" fillId="0" borderId="0" xfId="0" applyFont="1"/>
    <xf numFmtId="14" fontId="0" fillId="0" borderId="0" xfId="0" applyNumberFormat="1" applyProtection="1">
      <protection locked="0"/>
    </xf>
    <xf numFmtId="14" fontId="10" fillId="0" borderId="0" xfId="0" applyNumberFormat="1" applyFont="1" applyProtection="1">
      <protection locked="0"/>
    </xf>
    <xf numFmtId="0" fontId="15" fillId="0" borderId="0" xfId="13" applyFont="1"/>
    <xf numFmtId="0" fontId="16" fillId="0" borderId="0" xfId="13" applyFont="1" applyAlignment="1">
      <alignment horizontal="left" indent="1"/>
    </xf>
    <xf numFmtId="0" fontId="14" fillId="0" borderId="0" xfId="13"/>
    <xf numFmtId="0" fontId="14" fillId="0" borderId="0" xfId="13" applyAlignment="1">
      <alignment horizontal="left" indent="1"/>
    </xf>
    <xf numFmtId="0" fontId="15" fillId="0" borderId="0" xfId="13" applyFont="1" applyAlignment="1">
      <alignment horizontal="left"/>
    </xf>
    <xf numFmtId="0" fontId="18" fillId="0" borderId="0" xfId="13" applyFont="1"/>
    <xf numFmtId="0" fontId="0" fillId="0" borderId="0" xfId="0" applyAlignment="1" applyProtection="1">
      <alignment horizontal="left" indent="1"/>
      <protection locked="0"/>
    </xf>
    <xf numFmtId="14" fontId="0" fillId="0" borderId="0" xfId="0" applyNumberFormat="1"/>
    <xf numFmtId="14" fontId="21" fillId="0" borderId="0" xfId="0" applyNumberFormat="1" applyFont="1" applyAlignment="1" applyProtection="1">
      <alignment horizontal="right"/>
      <protection locked="0"/>
    </xf>
    <xf numFmtId="14" fontId="6" fillId="0" borderId="0" xfId="0" applyNumberFormat="1" applyFont="1" applyProtection="1">
      <protection locked="0"/>
    </xf>
    <xf numFmtId="0" fontId="0" fillId="0" borderId="0" xfId="0" applyAlignment="1">
      <alignment horizontal="center"/>
    </xf>
    <xf numFmtId="0" fontId="6" fillId="0" borderId="0" xfId="0" applyFont="1" applyAlignment="1">
      <alignment horizontal="center"/>
    </xf>
    <xf numFmtId="4" fontId="16" fillId="0" borderId="0" xfId="13" applyNumberFormat="1" applyFont="1" applyAlignment="1">
      <alignment horizontal="left" indent="2"/>
    </xf>
    <xf numFmtId="0" fontId="12" fillId="0" borderId="0" xfId="130" applyAlignment="1" applyProtection="1">
      <alignment horizontal="left" indent="1"/>
      <protection locked="0"/>
    </xf>
    <xf numFmtId="0" fontId="8" fillId="2" borderId="0" xfId="0" applyFont="1" applyFill="1" applyAlignment="1" applyProtection="1">
      <alignment horizontal="center" vertical="center" wrapText="1"/>
      <protection locked="0"/>
    </xf>
    <xf numFmtId="0" fontId="23" fillId="0" borderId="0" xfId="0" applyFont="1" applyProtection="1">
      <protection locked="0"/>
    </xf>
    <xf numFmtId="0" fontId="21" fillId="0" borderId="0" xfId="0" applyFont="1" applyAlignment="1" applyProtection="1">
      <alignment horizontal="left"/>
      <protection locked="0"/>
    </xf>
    <xf numFmtId="0" fontId="21" fillId="0" borderId="0" xfId="0" applyFont="1" applyProtection="1">
      <protection locked="0"/>
    </xf>
    <xf numFmtId="14" fontId="19" fillId="0" borderId="0" xfId="0" applyNumberFormat="1" applyFont="1" applyProtection="1">
      <protection locked="0"/>
    </xf>
    <xf numFmtId="0" fontId="6" fillId="0" borderId="0" xfId="0" applyFont="1" applyProtection="1">
      <protection locked="0"/>
    </xf>
    <xf numFmtId="0" fontId="0" fillId="5" borderId="0" xfId="0" applyFill="1"/>
    <xf numFmtId="0" fontId="6" fillId="5" borderId="0" xfId="0" applyFont="1" applyFill="1"/>
    <xf numFmtId="0" fontId="22" fillId="5" borderId="0" xfId="0" applyFont="1" applyFill="1"/>
    <xf numFmtId="4" fontId="16" fillId="0" borderId="0" xfId="13" applyNumberFormat="1" applyFont="1" applyAlignment="1">
      <alignment horizontal="left" indent="1"/>
    </xf>
    <xf numFmtId="4" fontId="15" fillId="0" borderId="0" xfId="13" applyNumberFormat="1" applyFont="1"/>
    <xf numFmtId="0" fontId="0" fillId="6" borderId="0" xfId="0" applyFill="1" applyProtection="1">
      <protection locked="0"/>
    </xf>
    <xf numFmtId="14" fontId="6" fillId="6" borderId="0" xfId="0" applyNumberFormat="1" applyFont="1" applyFill="1" applyProtection="1">
      <protection locked="0"/>
    </xf>
    <xf numFmtId="14" fontId="0" fillId="6" borderId="0" xfId="0" applyNumberFormat="1" applyFill="1" applyProtection="1">
      <protection locked="0"/>
    </xf>
    <xf numFmtId="0" fontId="12" fillId="6" borderId="0" xfId="130" applyFill="1" applyAlignment="1" applyProtection="1">
      <alignment horizontal="left" indent="1"/>
      <protection locked="0"/>
    </xf>
    <xf numFmtId="14" fontId="24" fillId="0" borderId="0" xfId="0" applyNumberFormat="1" applyFont="1" applyProtection="1">
      <protection locked="0"/>
    </xf>
    <xf numFmtId="0" fontId="12" fillId="0" borderId="0" xfId="130" applyFill="1" applyAlignment="1" applyProtection="1">
      <alignment horizontal="left" indent="1"/>
      <protection locked="0"/>
    </xf>
    <xf numFmtId="0" fontId="6" fillId="0" borderId="0" xfId="0" applyFont="1" applyAlignment="1" applyProtection="1">
      <alignment horizontal="right"/>
      <protection locked="0"/>
    </xf>
    <xf numFmtId="0" fontId="5" fillId="2" borderId="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29" fillId="0" borderId="0" xfId="0" applyFont="1" applyProtection="1">
      <protection locked="0"/>
    </xf>
    <xf numFmtId="0" fontId="32" fillId="0" borderId="0" xfId="131" applyFont="1"/>
    <xf numFmtId="0" fontId="3" fillId="0" borderId="0" xfId="131"/>
    <xf numFmtId="0" fontId="31" fillId="0" borderId="0" xfId="131" applyFont="1"/>
    <xf numFmtId="165" fontId="31" fillId="0" borderId="0" xfId="131" applyNumberFormat="1" applyFont="1" applyAlignment="1">
      <alignment horizontal="left"/>
    </xf>
    <xf numFmtId="14" fontId="31" fillId="0" borderId="0" xfId="131" applyNumberFormat="1" applyFont="1" applyAlignment="1">
      <alignment horizontal="left"/>
    </xf>
    <xf numFmtId="0" fontId="31" fillId="0" borderId="0" xfId="131" applyFont="1" applyAlignment="1">
      <alignment horizontal="left"/>
    </xf>
    <xf numFmtId="0" fontId="3" fillId="0" borderId="0" xfId="131" applyAlignment="1">
      <alignment horizontal="center"/>
    </xf>
    <xf numFmtId="0" fontId="3" fillId="0" borderId="0" xfId="131" quotePrefix="1" applyAlignment="1">
      <alignment horizontal="left" indent="1"/>
    </xf>
    <xf numFmtId="0" fontId="3" fillId="0" borderId="0" xfId="131" quotePrefix="1"/>
    <xf numFmtId="0" fontId="35" fillId="0" borderId="0" xfId="131" applyFont="1"/>
    <xf numFmtId="0" fontId="37" fillId="0" borderId="0" xfId="131" applyFont="1" applyAlignment="1">
      <alignment horizontal="left" vertical="top" wrapText="1"/>
    </xf>
    <xf numFmtId="0" fontId="38" fillId="6" borderId="7" xfId="131" applyFont="1" applyFill="1" applyBorder="1" applyAlignment="1">
      <alignment horizontal="center" vertical="center"/>
    </xf>
    <xf numFmtId="0" fontId="38" fillId="6" borderId="7" xfId="131" applyFont="1" applyFill="1" applyBorder="1" applyAlignment="1">
      <alignment horizontal="center" wrapText="1"/>
    </xf>
    <xf numFmtId="0" fontId="38" fillId="6" borderId="7" xfId="131" applyFont="1" applyFill="1" applyBorder="1" applyAlignment="1">
      <alignment horizontal="center" vertical="center" wrapText="1"/>
    </xf>
    <xf numFmtId="0" fontId="3" fillId="0" borderId="0" xfId="131" applyAlignment="1">
      <alignment vertical="center"/>
    </xf>
    <xf numFmtId="0" fontId="39" fillId="0" borderId="0" xfId="131" applyFont="1"/>
    <xf numFmtId="14" fontId="39" fillId="0" borderId="0" xfId="131" applyNumberFormat="1" applyFont="1" applyAlignment="1">
      <alignment horizontal="center" wrapText="1"/>
    </xf>
    <xf numFmtId="0" fontId="40" fillId="0" borderId="0" xfId="131" applyFont="1" applyAlignment="1">
      <alignment horizontal="center"/>
    </xf>
    <xf numFmtId="0" fontId="39" fillId="0" borderId="0" xfId="131" applyFont="1" applyAlignment="1">
      <alignment wrapText="1"/>
    </xf>
    <xf numFmtId="0" fontId="39" fillId="0" borderId="0" xfId="131" applyFont="1" applyAlignment="1">
      <alignment vertical="center"/>
    </xf>
    <xf numFmtId="0" fontId="39" fillId="0" borderId="0" xfId="131" applyFont="1" applyAlignment="1">
      <alignment horizontal="center" wrapText="1"/>
    </xf>
    <xf numFmtId="0" fontId="35" fillId="0" borderId="0" xfId="131" applyFont="1" applyAlignment="1">
      <alignment horizontal="left"/>
    </xf>
    <xf numFmtId="0" fontId="42" fillId="0" borderId="0" xfId="131" applyFont="1" applyAlignment="1">
      <alignment horizontal="left"/>
    </xf>
    <xf numFmtId="0" fontId="3" fillId="0" borderId="0" xfId="131" applyAlignment="1" applyProtection="1">
      <alignment vertical="center"/>
      <protection locked="0"/>
    </xf>
    <xf numFmtId="0" fontId="38" fillId="6" borderId="7" xfId="131" applyFont="1" applyFill="1" applyBorder="1"/>
    <xf numFmtId="0" fontId="37" fillId="0" borderId="0" xfId="131" applyFont="1" applyAlignment="1">
      <alignment horizontal="left" wrapText="1"/>
    </xf>
    <xf numFmtId="0" fontId="43" fillId="0" borderId="0" xfId="131" applyFont="1"/>
    <xf numFmtId="0" fontId="30" fillId="0" borderId="0" xfId="131" applyFont="1"/>
    <xf numFmtId="0" fontId="39" fillId="6" borderId="7" xfId="131" applyFont="1" applyFill="1" applyBorder="1"/>
    <xf numFmtId="0" fontId="39" fillId="0" borderId="0" xfId="131" applyFont="1" applyAlignment="1">
      <alignment horizontal="left" indent="1"/>
    </xf>
    <xf numFmtId="14" fontId="10" fillId="8" borderId="0" xfId="0" applyNumberFormat="1" applyFont="1" applyFill="1" applyProtection="1">
      <protection locked="0"/>
    </xf>
    <xf numFmtId="0" fontId="40" fillId="0" borderId="0" xfId="0" applyFont="1" applyAlignment="1">
      <alignment horizontal="center"/>
    </xf>
    <xf numFmtId="0" fontId="10" fillId="0" borderId="8" xfId="0" applyFont="1" applyBorder="1" applyAlignment="1" applyProtection="1">
      <alignment horizontal="center"/>
      <protection locked="0"/>
    </xf>
    <xf numFmtId="0" fontId="0" fillId="0" borderId="8" xfId="0" applyBorder="1" applyProtection="1">
      <protection locked="0"/>
    </xf>
    <xf numFmtId="0" fontId="29" fillId="0" borderId="8" xfId="0" applyFont="1" applyBorder="1" applyProtection="1">
      <protection locked="0"/>
    </xf>
    <xf numFmtId="0" fontId="2" fillId="0" borderId="0" xfId="131" applyFont="1" applyAlignment="1" applyProtection="1">
      <alignment vertical="center"/>
      <protection locked="0"/>
    </xf>
    <xf numFmtId="0" fontId="31" fillId="7" borderId="0" xfId="131" applyFont="1" applyFill="1" applyAlignment="1">
      <alignment horizontal="center"/>
    </xf>
    <xf numFmtId="0" fontId="37" fillId="0" borderId="0" xfId="131" applyFont="1" applyAlignment="1">
      <alignment horizontal="left" wrapText="1"/>
    </xf>
    <xf numFmtId="0" fontId="36" fillId="0" borderId="0" xfId="131" applyFont="1" applyAlignment="1">
      <alignment horizontal="left" vertical="top" wrapText="1"/>
    </xf>
    <xf numFmtId="0" fontId="37" fillId="0" borderId="0" xfId="131" applyFont="1" applyAlignment="1">
      <alignment horizontal="left" vertical="top" wrapText="1"/>
    </xf>
    <xf numFmtId="0" fontId="31" fillId="7" borderId="3" xfId="131" applyFont="1" applyFill="1" applyBorder="1" applyAlignment="1">
      <alignment horizontal="center"/>
    </xf>
    <xf numFmtId="0" fontId="40" fillId="0" borderId="0" xfId="131" applyFont="1" applyAlignment="1">
      <alignment horizontal="center" vertical="center"/>
    </xf>
    <xf numFmtId="0" fontId="1" fillId="0" borderId="0" xfId="131" applyFont="1"/>
  </cellXfs>
  <cellStyles count="132">
    <cellStyle name="Comma" xfId="1" builtinId="3"/>
    <cellStyle name="Followed Hyperlink" xfId="71" builtinId="9" hidden="1"/>
    <cellStyle name="Followed Hyperlink" xfId="75" builtinId="9" hidden="1"/>
    <cellStyle name="Followed Hyperlink" xfId="79" builtinId="9" hidden="1"/>
    <cellStyle name="Followed Hyperlink" xfId="83" builtinId="9" hidden="1"/>
    <cellStyle name="Followed Hyperlink" xfId="87" builtinId="9" hidden="1"/>
    <cellStyle name="Followed Hyperlink" xfId="91" builtinId="9" hidden="1"/>
    <cellStyle name="Followed Hyperlink" xfId="95" builtinId="9" hidden="1"/>
    <cellStyle name="Followed Hyperlink" xfId="99" builtinId="9" hidden="1"/>
    <cellStyle name="Followed Hyperlink" xfId="103" builtinId="9" hidden="1"/>
    <cellStyle name="Followed Hyperlink" xfId="107" builtinId="9" hidden="1"/>
    <cellStyle name="Followed Hyperlink" xfId="111" builtinId="9" hidden="1"/>
    <cellStyle name="Followed Hyperlink" xfId="115" builtinId="9" hidden="1"/>
    <cellStyle name="Followed Hyperlink" xfId="119" builtinId="9" hidden="1"/>
    <cellStyle name="Followed Hyperlink" xfId="123" builtinId="9" hidden="1"/>
    <cellStyle name="Followed Hyperlink" xfId="127"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3" builtinId="9" hidden="1"/>
    <cellStyle name="Followed Hyperlink" xfId="109" builtinId="9" hidden="1"/>
    <cellStyle name="Followed Hyperlink" xfId="105" builtinId="9" hidden="1"/>
    <cellStyle name="Followed Hyperlink" xfId="101" builtinId="9" hidden="1"/>
    <cellStyle name="Followed Hyperlink" xfId="97" builtinId="9" hidden="1"/>
    <cellStyle name="Followed Hyperlink" xfId="93" builtinId="9" hidden="1"/>
    <cellStyle name="Followed Hyperlink" xfId="89" builtinId="9" hidden="1"/>
    <cellStyle name="Followed Hyperlink" xfId="85"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27" builtinId="9" hidden="1"/>
    <cellStyle name="Followed Hyperlink" xfId="29" builtinId="9" hidden="1"/>
    <cellStyle name="Followed Hyperlink" xfId="31"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51" builtinId="9" hidden="1"/>
    <cellStyle name="Followed Hyperlink" xfId="53" builtinId="9" hidden="1"/>
    <cellStyle name="Followed Hyperlink" xfId="55" builtinId="9" hidden="1"/>
    <cellStyle name="Followed Hyperlink" xfId="59" builtinId="9" hidden="1"/>
    <cellStyle name="Followed Hyperlink" xfId="61" builtinId="9" hidden="1"/>
    <cellStyle name="Followed Hyperlink" xfId="63" builtinId="9" hidden="1"/>
    <cellStyle name="Followed Hyperlink" xfId="67" builtinId="9" hidden="1"/>
    <cellStyle name="Followed Hyperlink" xfId="65" builtinId="9" hidden="1"/>
    <cellStyle name="Followed Hyperlink" xfId="57" builtinId="9" hidden="1"/>
    <cellStyle name="Followed Hyperlink" xfId="49" builtinId="9" hidden="1"/>
    <cellStyle name="Followed Hyperlink" xfId="41" builtinId="9" hidden="1"/>
    <cellStyle name="Followed Hyperlink" xfId="33" builtinId="9" hidden="1"/>
    <cellStyle name="Followed Hyperlink" xfId="25" builtinId="9" hidden="1"/>
    <cellStyle name="Followed Hyperlink" xfId="12" builtinId="9" hidden="1"/>
    <cellStyle name="Followed Hyperlink" xfId="15" builtinId="9" hidden="1"/>
    <cellStyle name="Followed Hyperlink" xfId="19" builtinId="9" hidden="1"/>
    <cellStyle name="Followed Hyperlink" xfId="21" builtinId="9" hidden="1"/>
    <cellStyle name="Followed Hyperlink" xfId="23" builtinId="9" hidden="1"/>
    <cellStyle name="Followed Hyperlink" xfId="17"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72" builtinId="8" hidden="1"/>
    <cellStyle name="Hyperlink" xfId="74" builtinId="8" hidden="1"/>
    <cellStyle name="Hyperlink" xfId="76" builtinId="8" hidden="1"/>
    <cellStyle name="Hyperlink" xfId="80" builtinId="8" hidden="1"/>
    <cellStyle name="Hyperlink" xfId="82" builtinId="8" hidden="1"/>
    <cellStyle name="Hyperlink" xfId="84" builtinId="8" hidden="1"/>
    <cellStyle name="Hyperlink" xfId="88" builtinId="8" hidden="1"/>
    <cellStyle name="Hyperlink" xfId="90" builtinId="8" hidden="1"/>
    <cellStyle name="Hyperlink" xfId="92" builtinId="8" hidden="1"/>
    <cellStyle name="Hyperlink" xfId="96" builtinId="8" hidden="1"/>
    <cellStyle name="Hyperlink" xfId="98" builtinId="8" hidden="1"/>
    <cellStyle name="Hyperlink" xfId="100" builtinId="8" hidden="1"/>
    <cellStyle name="Hyperlink" xfId="104" builtinId="8" hidden="1"/>
    <cellStyle name="Hyperlink" xfId="106" builtinId="8" hidden="1"/>
    <cellStyle name="Hyperlink" xfId="108" builtinId="8" hidden="1"/>
    <cellStyle name="Hyperlink" xfId="112" builtinId="8" hidden="1"/>
    <cellStyle name="Hyperlink" xfId="114" builtinId="8" hidden="1"/>
    <cellStyle name="Hyperlink" xfId="116" builtinId="8" hidden="1"/>
    <cellStyle name="Hyperlink" xfId="120" builtinId="8" hidden="1"/>
    <cellStyle name="Hyperlink" xfId="122" builtinId="8" hidden="1"/>
    <cellStyle name="Hyperlink" xfId="124" builtinId="8" hidden="1"/>
    <cellStyle name="Hyperlink" xfId="128" builtinId="8" hidden="1"/>
    <cellStyle name="Hyperlink" xfId="126" builtinId="8" hidden="1"/>
    <cellStyle name="Hyperlink" xfId="118" builtinId="8" hidden="1"/>
    <cellStyle name="Hyperlink" xfId="110" builtinId="8" hidden="1"/>
    <cellStyle name="Hyperlink" xfId="102" builtinId="8" hidden="1"/>
    <cellStyle name="Hyperlink" xfId="94" builtinId="8" hidden="1"/>
    <cellStyle name="Hyperlink" xfId="86" builtinId="8" hidden="1"/>
    <cellStyle name="Hyperlink" xfId="78" builtinId="8" hidden="1"/>
    <cellStyle name="Hyperlink" xfId="7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54" builtinId="8" hidden="1"/>
    <cellStyle name="Hyperlink" xfId="38" builtinId="8" hidden="1"/>
    <cellStyle name="Hyperlink" xfId="16" builtinId="8" hidden="1"/>
    <cellStyle name="Hyperlink" xfId="18" builtinId="8" hidden="1"/>
    <cellStyle name="Hyperlink" xfId="20" builtinId="8" hidden="1"/>
    <cellStyle name="Hyperlink" xfId="24" builtinId="8" hidden="1"/>
    <cellStyle name="Hyperlink" xfId="26" builtinId="8" hidden="1"/>
    <cellStyle name="Hyperlink" xfId="28" builtinId="8" hidden="1"/>
    <cellStyle name="Hyperlink" xfId="30" builtinId="8" hidden="1"/>
    <cellStyle name="Hyperlink" xfId="22" builtinId="8" hidden="1"/>
    <cellStyle name="Hyperlink" xfId="9" builtinId="8" hidden="1"/>
    <cellStyle name="Hyperlink" xfId="11" builtinId="8" hidden="1"/>
    <cellStyle name="Hyperlink" xfId="14" builtinId="8" hidden="1"/>
    <cellStyle name="Hyperlink" xfId="5" builtinId="8" hidden="1"/>
    <cellStyle name="Hyperlink" xfId="7" builtinId="8" hidden="1"/>
    <cellStyle name="Hyperlink" xfId="3" builtinId="8" hidden="1"/>
    <cellStyle name="Hyperlink" xfId="130" builtinId="8"/>
    <cellStyle name="Normal" xfId="0" builtinId="0"/>
    <cellStyle name="Normal 2" xfId="13" xr:uid="{00000000-0005-0000-0000-000081000000}"/>
    <cellStyle name="Normal 3" xfId="131" xr:uid="{D69E8301-0E29-8149-A91F-70EC138AE447}"/>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Schedule'!$B$6:$B$44</c:f>
              <c:numCache>
                <c:formatCode>m/d/yy</c:formatCode>
                <c:ptCount val="39"/>
              </c:numCache>
            </c:numRef>
          </c:cat>
          <c:val>
            <c:numRef>
              <c:f>'Study Schedule'!$K$6:$K$44</c:f>
              <c:numCache>
                <c:formatCode>0</c:formatCode>
                <c:ptCount val="39"/>
                <c:pt idx="1">
                  <c:v>13</c:v>
                </c:pt>
                <c:pt idx="2">
                  <c:v>27</c:v>
                </c:pt>
                <c:pt idx="3">
                  <c:v>36</c:v>
                </c:pt>
                <c:pt idx="4">
                  <c:v>53</c:v>
                </c:pt>
                <c:pt idx="5">
                  <c:v>64</c:v>
                </c:pt>
                <c:pt idx="6">
                  <c:v>76</c:v>
                </c:pt>
                <c:pt idx="7">
                  <c:v>104</c:v>
                </c:pt>
                <c:pt idx="8">
                  <c:v>131</c:v>
                </c:pt>
                <c:pt idx="9">
                  <c:v>140</c:v>
                </c:pt>
                <c:pt idx="10">
                  <c:v>163</c:v>
                </c:pt>
                <c:pt idx="11">
                  <c:v>189</c:v>
                </c:pt>
                <c:pt idx="12">
                  <c:v>209</c:v>
                </c:pt>
                <c:pt idx="13">
                  <c:v>461</c:v>
                </c:pt>
                <c:pt idx="14">
                  <c:v>462</c:v>
                </c:pt>
                <c:pt idx="15">
                  <c:v>530</c:v>
                </c:pt>
                <c:pt idx="16">
                  <c:v>572</c:v>
                </c:pt>
                <c:pt idx="17">
                  <c:v>607</c:v>
                </c:pt>
                <c:pt idx="18">
                  <c:v>635</c:v>
                </c:pt>
                <c:pt idx="19">
                  <c:v>649</c:v>
                </c:pt>
                <c:pt idx="20">
                  <c:v>685</c:v>
                </c:pt>
                <c:pt idx="21">
                  <c:v>705</c:v>
                </c:pt>
                <c:pt idx="22">
                  <c:v>737</c:v>
                </c:pt>
                <c:pt idx="23">
                  <c:v>749</c:v>
                </c:pt>
                <c:pt idx="24">
                  <c:v>776</c:v>
                </c:pt>
                <c:pt idx="25">
                  <c:v>810</c:v>
                </c:pt>
                <c:pt idx="26">
                  <c:v>811</c:v>
                </c:pt>
                <c:pt idx="27">
                  <c:v>851</c:v>
                </c:pt>
                <c:pt idx="28">
                  <c:v>890</c:v>
                </c:pt>
                <c:pt idx="29">
                  <c:v>917</c:v>
                </c:pt>
                <c:pt idx="30">
                  <c:v>925</c:v>
                </c:pt>
                <c:pt idx="31">
                  <c:v>939</c:v>
                </c:pt>
                <c:pt idx="32">
                  <c:v>967</c:v>
                </c:pt>
                <c:pt idx="33">
                  <c:v>985</c:v>
                </c:pt>
                <c:pt idx="34">
                  <c:v>993</c:v>
                </c:pt>
                <c:pt idx="35">
                  <c:v>1023</c:v>
                </c:pt>
                <c:pt idx="36">
                  <c:v>1055</c:v>
                </c:pt>
                <c:pt idx="37">
                  <c:v>1063</c:v>
                </c:pt>
                <c:pt idx="38">
                  <c:v>1072</c:v>
                </c:pt>
              </c:numCache>
            </c:numRef>
          </c:val>
          <c:smooth val="0"/>
          <c:extLst>
            <c:ext xmlns:c16="http://schemas.microsoft.com/office/drawing/2014/chart" uri="{C3380CC4-5D6E-409C-BE32-E72D297353CC}">
              <c16:uniqueId val="{00000000-9509-E747-B08D-1AB520FE418D}"/>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Schedule'!$B$6:$B$44</c:f>
              <c:numCache>
                <c:formatCode>m/d/yy</c:formatCode>
                <c:ptCount val="39"/>
              </c:numCache>
            </c:numRef>
          </c:cat>
          <c:val>
            <c:numRef>
              <c:f>'Study Schedule'!$L$6:$L$44</c:f>
              <c:numCache>
                <c:formatCode>General</c:formatCode>
                <c:ptCount val="3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LFMC</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Schedule'!$B$6:$B$44</c:f>
              <c:numCache>
                <c:formatCode>m/d/yy</c:formatCode>
                <c:ptCount val="39"/>
              </c:numCache>
            </c:numRef>
          </c:cat>
          <c:val>
            <c:numRef>
              <c:f>'Study Schedule'!$K$6:$K$44</c:f>
              <c:numCache>
                <c:formatCode>0</c:formatCode>
                <c:ptCount val="39"/>
                <c:pt idx="1">
                  <c:v>13</c:v>
                </c:pt>
                <c:pt idx="2">
                  <c:v>27</c:v>
                </c:pt>
                <c:pt idx="3">
                  <c:v>36</c:v>
                </c:pt>
                <c:pt idx="4">
                  <c:v>53</c:v>
                </c:pt>
                <c:pt idx="5">
                  <c:v>64</c:v>
                </c:pt>
                <c:pt idx="6">
                  <c:v>76</c:v>
                </c:pt>
                <c:pt idx="7">
                  <c:v>104</c:v>
                </c:pt>
                <c:pt idx="8">
                  <c:v>131</c:v>
                </c:pt>
                <c:pt idx="9">
                  <c:v>140</c:v>
                </c:pt>
                <c:pt idx="10">
                  <c:v>163</c:v>
                </c:pt>
                <c:pt idx="11">
                  <c:v>189</c:v>
                </c:pt>
                <c:pt idx="12">
                  <c:v>209</c:v>
                </c:pt>
                <c:pt idx="13">
                  <c:v>461</c:v>
                </c:pt>
                <c:pt idx="14">
                  <c:v>462</c:v>
                </c:pt>
                <c:pt idx="15">
                  <c:v>530</c:v>
                </c:pt>
                <c:pt idx="16">
                  <c:v>572</c:v>
                </c:pt>
                <c:pt idx="17">
                  <c:v>607</c:v>
                </c:pt>
                <c:pt idx="18">
                  <c:v>635</c:v>
                </c:pt>
                <c:pt idx="19">
                  <c:v>649</c:v>
                </c:pt>
                <c:pt idx="20">
                  <c:v>685</c:v>
                </c:pt>
                <c:pt idx="21">
                  <c:v>705</c:v>
                </c:pt>
                <c:pt idx="22">
                  <c:v>737</c:v>
                </c:pt>
                <c:pt idx="23">
                  <c:v>749</c:v>
                </c:pt>
                <c:pt idx="24">
                  <c:v>776</c:v>
                </c:pt>
                <c:pt idx="25">
                  <c:v>810</c:v>
                </c:pt>
                <c:pt idx="26">
                  <c:v>811</c:v>
                </c:pt>
                <c:pt idx="27">
                  <c:v>851</c:v>
                </c:pt>
                <c:pt idx="28">
                  <c:v>890</c:v>
                </c:pt>
                <c:pt idx="29">
                  <c:v>917</c:v>
                </c:pt>
                <c:pt idx="30">
                  <c:v>925</c:v>
                </c:pt>
                <c:pt idx="31">
                  <c:v>939</c:v>
                </c:pt>
                <c:pt idx="32">
                  <c:v>967</c:v>
                </c:pt>
                <c:pt idx="33">
                  <c:v>985</c:v>
                </c:pt>
                <c:pt idx="34">
                  <c:v>993</c:v>
                </c:pt>
                <c:pt idx="35">
                  <c:v>1023</c:v>
                </c:pt>
                <c:pt idx="36">
                  <c:v>1055</c:v>
                </c:pt>
                <c:pt idx="37">
                  <c:v>1063</c:v>
                </c:pt>
                <c:pt idx="38">
                  <c:v>1072</c:v>
                </c:pt>
              </c:numCache>
            </c:numRef>
          </c:val>
          <c:smooth val="0"/>
          <c:extLst>
            <c:ext xmlns:c16="http://schemas.microsoft.com/office/drawing/2014/chart" uri="{C3380CC4-5D6E-409C-BE32-E72D297353CC}">
              <c16:uniqueId val="{00000000-591A-7546-AFAC-2CA8DA3A5B60}"/>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Schedule'!$B$6:$B$44</c:f>
              <c:numCache>
                <c:formatCode>m/d/yy</c:formatCode>
                <c:ptCount val="39"/>
              </c:numCache>
            </c:numRef>
          </c:cat>
          <c:val>
            <c:numRef>
              <c:f>'Study Schedule'!$L$6:$L$44</c:f>
              <c:numCache>
                <c:formatCode>General</c:formatCode>
                <c:ptCount val="3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343476</xdr:colOff>
      <xdr:row>3</xdr:row>
      <xdr:rowOff>63500</xdr:rowOff>
    </xdr:to>
    <xdr:pic>
      <xdr:nvPicPr>
        <xdr:cNvPr id="3" name="Picture 2">
          <a:extLst>
            <a:ext uri="{FF2B5EF4-FFF2-40B4-BE49-F238E27FC236}">
              <a16:creationId xmlns:a16="http://schemas.microsoft.com/office/drawing/2014/main" id="{D37E79C7-AFF5-374C-A448-7A9E362E4449}"/>
            </a:ext>
          </a:extLst>
        </xdr:cNvPr>
        <xdr:cNvPicPr>
          <a:picLocks noChangeAspect="1"/>
        </xdr:cNvPicPr>
      </xdr:nvPicPr>
      <xdr:blipFill>
        <a:blip xmlns:r="http://schemas.openxmlformats.org/officeDocument/2006/relationships" r:embed="rId1"/>
        <a:stretch>
          <a:fillRect/>
        </a:stretch>
      </xdr:blipFill>
      <xdr:spPr>
        <a:xfrm>
          <a:off x="0" y="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60878</xdr:colOff>
      <xdr:row>0</xdr:row>
      <xdr:rowOff>38100</xdr:rowOff>
    </xdr:from>
    <xdr:to>
      <xdr:col>4</xdr:col>
      <xdr:colOff>346980</xdr:colOff>
      <xdr:row>3</xdr:row>
      <xdr:rowOff>38194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78" y="38100"/>
          <a:ext cx="3118202" cy="6731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workbookViewId="0"/>
  </sheetViews>
  <sheetFormatPr baseColWidth="10" defaultColWidth="8.83203125" defaultRowHeight="15"/>
  <sheetData>
    <row r="1" spans="1:11">
      <c r="A1" s="39"/>
      <c r="B1" s="39"/>
      <c r="C1" s="39"/>
      <c r="D1" s="39"/>
      <c r="E1" s="39"/>
      <c r="F1" s="39"/>
      <c r="G1" s="39"/>
      <c r="H1" s="39"/>
      <c r="I1" s="39"/>
      <c r="J1" s="39"/>
      <c r="K1" s="39"/>
    </row>
    <row r="2" spans="1:11">
      <c r="A2" s="39"/>
      <c r="B2" s="39"/>
      <c r="C2" s="39"/>
      <c r="D2" s="39"/>
      <c r="E2" s="39"/>
      <c r="F2" s="39"/>
      <c r="G2" s="39"/>
      <c r="H2" s="39"/>
      <c r="I2" s="39"/>
      <c r="J2" s="39"/>
      <c r="K2" s="39"/>
    </row>
    <row r="3" spans="1:11">
      <c r="A3" s="39"/>
      <c r="B3" s="39"/>
      <c r="C3" s="39"/>
      <c r="D3" s="39"/>
      <c r="E3" s="39"/>
      <c r="F3" s="39"/>
      <c r="G3" s="39"/>
      <c r="H3" s="39"/>
      <c r="I3" s="39"/>
      <c r="J3" s="39"/>
      <c r="K3" s="39"/>
    </row>
    <row r="4" spans="1:11">
      <c r="A4" s="39"/>
      <c r="B4" s="39"/>
      <c r="C4" s="39"/>
      <c r="D4" s="39"/>
      <c r="E4" s="39"/>
      <c r="F4" s="39"/>
      <c r="G4" s="39"/>
      <c r="H4" s="39"/>
      <c r="I4" s="39"/>
      <c r="J4" s="39"/>
      <c r="K4" s="39"/>
    </row>
    <row r="5" spans="1:11">
      <c r="A5" s="39"/>
      <c r="B5" s="39"/>
      <c r="C5" s="39"/>
      <c r="D5" s="39"/>
      <c r="E5" s="39"/>
      <c r="F5" s="39"/>
      <c r="G5" s="39"/>
      <c r="H5" s="39"/>
      <c r="I5" s="39"/>
      <c r="J5" s="39"/>
      <c r="K5" s="39"/>
    </row>
    <row r="6" spans="1:11">
      <c r="A6" s="40" t="s">
        <v>23</v>
      </c>
      <c r="B6" s="39"/>
      <c r="C6" s="39"/>
      <c r="D6" s="39"/>
      <c r="E6" s="39"/>
      <c r="F6" s="39"/>
      <c r="G6" s="39"/>
      <c r="H6" s="39"/>
      <c r="I6" s="39"/>
      <c r="J6" s="39"/>
      <c r="K6" s="39"/>
    </row>
    <row r="7" spans="1:11">
      <c r="A7" s="40"/>
      <c r="B7" s="39"/>
      <c r="C7" s="39"/>
      <c r="D7" s="39"/>
      <c r="E7" s="39"/>
      <c r="F7" s="39"/>
      <c r="G7" s="39"/>
      <c r="H7" s="39"/>
      <c r="I7" s="39"/>
      <c r="J7" s="39"/>
      <c r="K7" s="39"/>
    </row>
    <row r="8" spans="1:11">
      <c r="A8" s="39" t="s">
        <v>281</v>
      </c>
      <c r="B8" s="39"/>
      <c r="C8" s="39"/>
      <c r="D8" s="39"/>
      <c r="E8" s="39"/>
      <c r="F8" s="39"/>
      <c r="G8" s="39"/>
      <c r="H8" s="39"/>
      <c r="I8" s="39"/>
      <c r="J8" s="39"/>
      <c r="K8" s="39"/>
    </row>
    <row r="9" spans="1:11">
      <c r="A9" s="39" t="s">
        <v>51</v>
      </c>
      <c r="B9" s="39"/>
      <c r="C9" s="39"/>
      <c r="D9" s="39"/>
      <c r="E9" s="39"/>
      <c r="F9" s="39"/>
      <c r="G9" s="39"/>
      <c r="H9" s="39"/>
      <c r="I9" s="39"/>
      <c r="J9" s="39"/>
      <c r="K9" s="39"/>
    </row>
    <row r="10" spans="1:11">
      <c r="A10" s="39"/>
      <c r="B10" s="39"/>
      <c r="C10" s="39"/>
      <c r="D10" s="39"/>
      <c r="E10" s="39"/>
      <c r="F10" s="39"/>
      <c r="G10" s="39"/>
      <c r="H10" s="39"/>
      <c r="I10" s="39"/>
      <c r="J10" s="39"/>
      <c r="K10" s="39"/>
    </row>
    <row r="11" spans="1:11">
      <c r="A11" s="39" t="s">
        <v>58</v>
      </c>
      <c r="B11" s="39"/>
      <c r="C11" s="39"/>
      <c r="D11" s="39"/>
      <c r="E11" s="39"/>
      <c r="F11" s="39"/>
      <c r="G11" s="39"/>
      <c r="H11" s="39"/>
      <c r="I11" s="39"/>
      <c r="J11" s="39"/>
      <c r="K11" s="39"/>
    </row>
    <row r="12" spans="1:11">
      <c r="A12" s="39" t="s">
        <v>59</v>
      </c>
      <c r="B12" s="39"/>
      <c r="C12" s="39"/>
      <c r="D12" s="39"/>
      <c r="E12" s="39"/>
      <c r="F12" s="39"/>
      <c r="G12" s="39"/>
      <c r="H12" s="39"/>
      <c r="I12" s="39"/>
      <c r="J12" s="39"/>
      <c r="K12" s="39"/>
    </row>
    <row r="13" spans="1:11">
      <c r="A13" s="39"/>
      <c r="B13" s="39"/>
      <c r="C13" s="39"/>
      <c r="D13" s="39"/>
      <c r="E13" s="39"/>
      <c r="F13" s="39"/>
      <c r="G13" s="39"/>
      <c r="H13" s="39"/>
      <c r="I13" s="39"/>
      <c r="J13" s="39"/>
      <c r="K13" s="39"/>
    </row>
    <row r="14" spans="1:11">
      <c r="A14" s="39" t="s">
        <v>60</v>
      </c>
      <c r="B14" s="39"/>
      <c r="C14" s="39"/>
      <c r="D14" s="39"/>
      <c r="E14" s="39"/>
      <c r="F14" s="39"/>
      <c r="G14" s="39"/>
      <c r="H14" s="39"/>
      <c r="I14" s="39"/>
      <c r="J14" s="39"/>
      <c r="K14" s="39"/>
    </row>
    <row r="15" spans="1:11">
      <c r="A15" s="39" t="s">
        <v>61</v>
      </c>
      <c r="B15" s="39"/>
      <c r="C15" s="39"/>
      <c r="D15" s="39"/>
      <c r="E15" s="39"/>
      <c r="F15" s="39"/>
      <c r="G15" s="39"/>
      <c r="H15" s="39"/>
      <c r="I15" s="39"/>
      <c r="J15" s="39"/>
      <c r="K15" s="39"/>
    </row>
    <row r="16" spans="1:11">
      <c r="A16" s="39" t="s">
        <v>62</v>
      </c>
      <c r="B16" s="39"/>
      <c r="C16" s="39"/>
      <c r="D16" s="39"/>
      <c r="E16" s="39"/>
      <c r="F16" s="39"/>
      <c r="G16" s="39"/>
      <c r="H16" s="39"/>
      <c r="I16" s="39"/>
      <c r="J16" s="39"/>
      <c r="K16" s="39"/>
    </row>
    <row r="17" spans="1:11">
      <c r="A17" s="39"/>
      <c r="B17" s="39"/>
      <c r="C17" s="39"/>
      <c r="D17" s="39"/>
      <c r="E17" s="39"/>
      <c r="F17" s="39"/>
      <c r="G17" s="39"/>
      <c r="H17" s="39"/>
      <c r="I17" s="39"/>
      <c r="J17" s="39"/>
      <c r="K17" s="39"/>
    </row>
    <row r="18" spans="1:11">
      <c r="A18" s="40" t="s">
        <v>24</v>
      </c>
      <c r="B18" s="39"/>
      <c r="C18" s="39"/>
      <c r="D18" s="39"/>
      <c r="E18" s="39"/>
      <c r="F18" s="39"/>
      <c r="G18" s="39"/>
      <c r="H18" s="39"/>
      <c r="I18" s="39"/>
      <c r="J18" s="39"/>
      <c r="K18" s="39"/>
    </row>
    <row r="19" spans="1:11">
      <c r="A19" s="40"/>
      <c r="B19" s="39"/>
      <c r="C19" s="39"/>
      <c r="D19" s="39"/>
      <c r="E19" s="39"/>
      <c r="F19" s="39"/>
      <c r="G19" s="39"/>
      <c r="H19" s="39"/>
      <c r="I19" s="39"/>
      <c r="J19" s="39"/>
      <c r="K19" s="39"/>
    </row>
    <row r="20" spans="1:11">
      <c r="A20" s="39" t="s">
        <v>63</v>
      </c>
      <c r="B20" s="39"/>
      <c r="C20" s="39"/>
      <c r="D20" s="39"/>
      <c r="E20" s="39"/>
      <c r="F20" s="39"/>
      <c r="G20" s="39"/>
      <c r="H20" s="39"/>
      <c r="I20" s="39"/>
      <c r="J20" s="39"/>
      <c r="K20" s="39"/>
    </row>
    <row r="21" spans="1:11">
      <c r="A21" s="39" t="s">
        <v>64</v>
      </c>
      <c r="B21" s="39"/>
      <c r="C21" s="39"/>
      <c r="D21" s="39"/>
      <c r="E21" s="39"/>
      <c r="F21" s="39"/>
      <c r="G21" s="39"/>
      <c r="H21" s="39"/>
      <c r="I21" s="39"/>
      <c r="J21" s="39"/>
      <c r="K21" s="39"/>
    </row>
    <row r="22" spans="1:11">
      <c r="A22" s="39" t="s">
        <v>65</v>
      </c>
      <c r="B22" s="39"/>
      <c r="C22" s="39"/>
      <c r="D22" s="39"/>
      <c r="E22" s="39"/>
      <c r="F22" s="39"/>
      <c r="G22" s="39"/>
      <c r="H22" s="39"/>
      <c r="I22" s="39"/>
      <c r="J22" s="39"/>
      <c r="K22" s="39"/>
    </row>
    <row r="23" spans="1:11">
      <c r="A23" s="39"/>
      <c r="B23" s="39"/>
      <c r="C23" s="39"/>
      <c r="D23" s="39"/>
      <c r="E23" s="39"/>
      <c r="F23" s="39"/>
      <c r="G23" s="39"/>
      <c r="H23" s="39"/>
      <c r="I23" s="39"/>
      <c r="J23" s="39"/>
      <c r="K23" s="39"/>
    </row>
    <row r="24" spans="1:11">
      <c r="A24" s="40" t="s">
        <v>34</v>
      </c>
      <c r="B24" s="39"/>
      <c r="C24" s="39"/>
      <c r="D24" s="39"/>
      <c r="E24" s="39"/>
      <c r="F24" s="39"/>
      <c r="G24" s="39"/>
      <c r="H24" s="39"/>
      <c r="I24" s="39"/>
      <c r="J24" s="39"/>
      <c r="K24" s="39"/>
    </row>
    <row r="25" spans="1:11">
      <c r="A25" s="39"/>
      <c r="B25" s="39"/>
      <c r="C25" s="39"/>
      <c r="D25" s="39"/>
      <c r="E25" s="39"/>
      <c r="F25" s="39"/>
      <c r="G25" s="39"/>
      <c r="H25" s="39"/>
      <c r="I25" s="39"/>
      <c r="J25" s="39"/>
      <c r="K25" s="39"/>
    </row>
    <row r="26" spans="1:11">
      <c r="A26" s="39" t="s">
        <v>184</v>
      </c>
      <c r="B26" s="39"/>
      <c r="C26" s="39"/>
      <c r="D26" s="39"/>
      <c r="E26" s="39"/>
      <c r="F26" s="39"/>
      <c r="G26" s="39"/>
      <c r="H26" s="39"/>
      <c r="I26" s="39"/>
      <c r="J26" s="39"/>
      <c r="K26" s="39"/>
    </row>
    <row r="27" spans="1:11">
      <c r="A27" s="39" t="s">
        <v>42</v>
      </c>
      <c r="B27" s="39"/>
      <c r="C27" s="39"/>
      <c r="D27" s="39"/>
      <c r="E27" s="39"/>
      <c r="F27" s="39"/>
      <c r="G27" s="39"/>
      <c r="H27" s="39"/>
      <c r="I27" s="39"/>
      <c r="J27" s="39"/>
      <c r="K27" s="39"/>
    </row>
    <row r="28" spans="1:11">
      <c r="A28" s="39"/>
      <c r="B28" s="39"/>
      <c r="C28" s="39"/>
      <c r="D28" s="39"/>
      <c r="E28" s="39"/>
      <c r="F28" s="39"/>
      <c r="G28" s="39"/>
      <c r="H28" s="39"/>
      <c r="I28" s="39"/>
      <c r="J28" s="39"/>
      <c r="K28" s="39"/>
    </row>
    <row r="29" spans="1:11">
      <c r="A29" s="40" t="s">
        <v>35</v>
      </c>
      <c r="B29" s="39"/>
      <c r="C29" s="39"/>
      <c r="D29" s="39"/>
      <c r="E29" s="39"/>
      <c r="F29" s="39"/>
      <c r="G29" s="39"/>
      <c r="H29" s="39"/>
      <c r="I29" s="39"/>
      <c r="J29" s="39"/>
      <c r="K29" s="39"/>
    </row>
    <row r="30" spans="1:11">
      <c r="A30" s="40"/>
      <c r="B30" s="39"/>
      <c r="C30" s="39"/>
      <c r="D30" s="39"/>
      <c r="E30" s="39"/>
      <c r="F30" s="39"/>
      <c r="G30" s="39"/>
      <c r="H30" s="39"/>
      <c r="I30" s="39"/>
      <c r="J30" s="39"/>
      <c r="K30" s="39"/>
    </row>
    <row r="31" spans="1:11">
      <c r="A31" s="41" t="s">
        <v>282</v>
      </c>
      <c r="B31" s="39"/>
      <c r="C31" s="39"/>
      <c r="D31" s="39"/>
      <c r="E31" s="39"/>
      <c r="F31" s="39"/>
      <c r="G31" s="39"/>
      <c r="H31" s="39"/>
      <c r="I31" s="39"/>
      <c r="J31" s="39"/>
      <c r="K31" s="39"/>
    </row>
    <row r="32" spans="1:11">
      <c r="A32" s="41" t="s">
        <v>283</v>
      </c>
      <c r="B32" s="39"/>
      <c r="C32" s="39"/>
      <c r="D32" s="39"/>
      <c r="E32" s="39"/>
      <c r="F32" s="39"/>
      <c r="G32" s="39"/>
      <c r="H32" s="39"/>
      <c r="I32" s="39"/>
      <c r="J32" s="39"/>
      <c r="K32" s="39"/>
    </row>
    <row r="33" spans="1:11">
      <c r="A33" s="41" t="s">
        <v>53</v>
      </c>
      <c r="B33" s="39"/>
      <c r="C33" s="39"/>
      <c r="D33" s="39"/>
      <c r="E33" s="39"/>
      <c r="F33" s="39"/>
      <c r="G33" s="39"/>
      <c r="H33" s="39"/>
      <c r="I33" s="39"/>
      <c r="J33" s="39"/>
      <c r="K33" s="39"/>
    </row>
    <row r="34" spans="1:11">
      <c r="A34" s="41" t="s">
        <v>54</v>
      </c>
      <c r="B34" s="39"/>
      <c r="C34" s="39"/>
      <c r="D34" s="39"/>
      <c r="E34" s="39"/>
      <c r="F34" s="39"/>
      <c r="G34" s="39"/>
      <c r="H34" s="39"/>
      <c r="I34" s="39"/>
      <c r="J34" s="39"/>
      <c r="K34" s="39"/>
    </row>
    <row r="35" spans="1:11">
      <c r="A35" s="41" t="s">
        <v>55</v>
      </c>
      <c r="B35" s="39"/>
      <c r="C35" s="39"/>
      <c r="D35" s="39"/>
      <c r="E35" s="39"/>
      <c r="F35" s="39"/>
      <c r="G35" s="39"/>
      <c r="H35" s="39"/>
      <c r="I35" s="39"/>
      <c r="J35" s="39"/>
      <c r="K35" s="39"/>
    </row>
    <row r="36" spans="1:11">
      <c r="A36" s="41" t="s">
        <v>56</v>
      </c>
      <c r="B36" s="39"/>
      <c r="C36" s="39"/>
      <c r="D36" s="39"/>
      <c r="E36" s="39"/>
      <c r="F36" s="39"/>
      <c r="G36" s="39"/>
      <c r="H36" s="39"/>
      <c r="I36" s="39"/>
      <c r="J36" s="39"/>
      <c r="K36" s="39"/>
    </row>
    <row r="37" spans="1:11">
      <c r="A37" s="41" t="s">
        <v>57</v>
      </c>
      <c r="B37" s="39"/>
      <c r="C37" s="39"/>
      <c r="D37" s="39"/>
      <c r="E37" s="39"/>
      <c r="F37" s="39"/>
      <c r="G37" s="39"/>
      <c r="H37" s="39"/>
      <c r="I37" s="39"/>
      <c r="J37" s="39"/>
      <c r="K37" s="39"/>
    </row>
    <row r="38" spans="1:11">
      <c r="A38" s="39"/>
      <c r="B38" s="39"/>
      <c r="C38" s="39"/>
      <c r="D38" s="39"/>
      <c r="E38" s="39"/>
      <c r="F38" s="39"/>
      <c r="G38" s="39"/>
      <c r="H38" s="39"/>
      <c r="I38" s="39"/>
      <c r="J38" s="39"/>
      <c r="K38" s="39"/>
    </row>
    <row r="39" spans="1:11">
      <c r="A39" s="39"/>
      <c r="B39" s="39"/>
      <c r="C39" s="39"/>
      <c r="D39" s="39"/>
      <c r="E39" s="39"/>
      <c r="F39" s="39"/>
      <c r="G39" s="39"/>
      <c r="H39" s="39"/>
      <c r="I39" s="39"/>
      <c r="J39" s="39"/>
      <c r="K39"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M105"/>
  <sheetViews>
    <sheetView topLeftCell="A7" workbookViewId="0">
      <selection activeCell="F20" sqref="F20"/>
    </sheetView>
  </sheetViews>
  <sheetFormatPr baseColWidth="10" defaultColWidth="8.83203125" defaultRowHeight="15"/>
  <cols>
    <col min="1" max="1" width="3.5" style="1" customWidth="1"/>
    <col min="2" max="3" width="11.5" style="1" customWidth="1"/>
    <col min="4" max="4" width="10.6640625" style="1" customWidth="1"/>
    <col min="5" max="5" width="39.6640625" style="1" customWidth="1"/>
    <col min="6" max="6" width="40.6640625" style="1" customWidth="1"/>
    <col min="7" max="7" width="53.6640625" style="1" bestFit="1" customWidth="1"/>
    <col min="8" max="8" width="17.1640625" style="4" customWidth="1"/>
    <col min="9" max="9" width="12.83203125" style="1" customWidth="1"/>
    <col min="10" max="10" width="69.33203125" style="1" bestFit="1" customWidth="1"/>
    <col min="11" max="11" width="14.5" style="1" customWidth="1"/>
    <col min="12" max="13" width="8.6640625" style="1" bestFit="1" customWidth="1"/>
    <col min="14" max="16384" width="8.83203125" style="1"/>
  </cols>
  <sheetData>
    <row r="1" spans="1:13" ht="23" customHeight="1">
      <c r="H1" s="33" t="s">
        <v>1</v>
      </c>
      <c r="I1" s="2">
        <f>I3/I2</f>
        <v>0</v>
      </c>
    </row>
    <row r="2" spans="1:13">
      <c r="H2" s="1" t="s">
        <v>2</v>
      </c>
      <c r="I2" s="3">
        <f>SUM(I6:I470)</f>
        <v>1687</v>
      </c>
      <c r="J2" s="3"/>
    </row>
    <row r="3" spans="1:13">
      <c r="H3" s="1" t="s">
        <v>3</v>
      </c>
      <c r="I3" s="1">
        <f>SUMIF(D6:D470,"Yes",I6:I470)</f>
        <v>0</v>
      </c>
    </row>
    <row r="4" spans="1:13" ht="7.5" customHeight="1"/>
    <row r="5" spans="1:13" ht="32">
      <c r="A5" s="5"/>
      <c r="B5" s="6" t="s">
        <v>17</v>
      </c>
      <c r="C5" s="7" t="s">
        <v>4</v>
      </c>
      <c r="D5" s="6" t="s">
        <v>5</v>
      </c>
      <c r="E5" s="6" t="s">
        <v>12</v>
      </c>
      <c r="F5" s="6" t="s">
        <v>13</v>
      </c>
      <c r="G5" s="6" t="s">
        <v>11</v>
      </c>
      <c r="H5" s="6" t="s">
        <v>10</v>
      </c>
      <c r="I5" s="6" t="s">
        <v>0</v>
      </c>
      <c r="J5" s="6" t="s">
        <v>237</v>
      </c>
      <c r="K5" s="8" t="s">
        <v>6</v>
      </c>
      <c r="L5" s="9" t="s">
        <v>7</v>
      </c>
      <c r="M5" s="10" t="s">
        <v>8</v>
      </c>
    </row>
    <row r="6" spans="1:13">
      <c r="A6" s="11"/>
      <c r="B6" s="18"/>
      <c r="C6" s="18"/>
      <c r="D6" s="12" t="s">
        <v>9</v>
      </c>
      <c r="E6" s="38" t="s">
        <v>19</v>
      </c>
      <c r="G6" s="38"/>
      <c r="H6" s="1"/>
      <c r="J6" s="54"/>
      <c r="K6" s="13"/>
      <c r="L6" s="14"/>
      <c r="M6" s="15"/>
    </row>
    <row r="7" spans="1:13">
      <c r="A7" s="11"/>
      <c r="B7" s="18"/>
      <c r="C7" s="18"/>
      <c r="D7" s="12" t="s">
        <v>9</v>
      </c>
      <c r="E7" s="1" t="s">
        <v>178</v>
      </c>
      <c r="F7" s="1" t="s">
        <v>161</v>
      </c>
      <c r="G7" s="1" t="s">
        <v>225</v>
      </c>
      <c r="H7" s="1" t="s">
        <v>266</v>
      </c>
      <c r="I7" s="1">
        <v>13</v>
      </c>
      <c r="J7" s="54"/>
      <c r="K7" s="13">
        <f>SUM($I$6:I7)</f>
        <v>13</v>
      </c>
      <c r="L7" s="14">
        <f t="shared" ref="L7:L9" si="0">SUMIFS(PgCnt,CompFlag,"Yes",ActFDate,"&lt;="&amp;B7)</f>
        <v>0</v>
      </c>
      <c r="M7" s="15">
        <f t="shared" ref="M7" si="1">L7/K7</f>
        <v>0</v>
      </c>
    </row>
    <row r="8" spans="1:13">
      <c r="A8" s="11"/>
      <c r="B8" s="18"/>
      <c r="C8" s="18"/>
      <c r="D8" s="12" t="s">
        <v>9</v>
      </c>
      <c r="E8" s="1" t="s">
        <v>178</v>
      </c>
      <c r="F8" s="1" t="s">
        <v>161</v>
      </c>
      <c r="G8" s="1" t="s">
        <v>226</v>
      </c>
      <c r="H8" s="1" t="s">
        <v>266</v>
      </c>
      <c r="I8" s="1">
        <v>14</v>
      </c>
      <c r="J8" s="54"/>
      <c r="K8" s="13">
        <f>SUM($I$6:I8)</f>
        <v>27</v>
      </c>
      <c r="L8" s="14">
        <f t="shared" si="0"/>
        <v>0</v>
      </c>
      <c r="M8" s="15">
        <f t="shared" ref="M8:M9" si="2">L8/K8</f>
        <v>0</v>
      </c>
    </row>
    <row r="9" spans="1:13">
      <c r="A9" s="11"/>
      <c r="B9" s="18"/>
      <c r="C9" s="18"/>
      <c r="D9" s="12" t="s">
        <v>9</v>
      </c>
      <c r="E9" s="1" t="s">
        <v>178</v>
      </c>
      <c r="F9" s="1" t="s">
        <v>161</v>
      </c>
      <c r="G9" s="1" t="s">
        <v>163</v>
      </c>
      <c r="H9" s="1" t="s">
        <v>266</v>
      </c>
      <c r="I9" s="1">
        <v>9</v>
      </c>
      <c r="J9" s="54"/>
      <c r="K9" s="13">
        <f>SUM($I$6:I9)</f>
        <v>36</v>
      </c>
      <c r="L9" s="14">
        <f t="shared" si="0"/>
        <v>0</v>
      </c>
      <c r="M9" s="15">
        <f t="shared" si="2"/>
        <v>0</v>
      </c>
    </row>
    <row r="10" spans="1:13">
      <c r="A10" s="11"/>
      <c r="B10" s="18"/>
      <c r="C10" s="18"/>
      <c r="D10" s="12" t="s">
        <v>9</v>
      </c>
      <c r="E10" s="1" t="s">
        <v>178</v>
      </c>
      <c r="F10" s="1" t="s">
        <v>161</v>
      </c>
      <c r="G10" s="1" t="s">
        <v>236</v>
      </c>
      <c r="H10" s="1" t="s">
        <v>266</v>
      </c>
      <c r="I10" s="1">
        <v>17</v>
      </c>
      <c r="J10" s="54" t="s">
        <v>238</v>
      </c>
      <c r="K10" s="13">
        <f>SUM($I$6:I10)</f>
        <v>53</v>
      </c>
      <c r="L10" s="14">
        <f t="shared" ref="L10:L16" si="3">SUMIFS(PgCnt,CompFlag,"Yes",ActFDate,"&lt;="&amp;B10)</f>
        <v>0</v>
      </c>
      <c r="M10" s="15">
        <f t="shared" ref="M10:M16" si="4">L10/K10</f>
        <v>0</v>
      </c>
    </row>
    <row r="11" spans="1:13">
      <c r="A11" s="11"/>
      <c r="B11" s="18"/>
      <c r="C11" s="18"/>
      <c r="D11" s="12" t="s">
        <v>9</v>
      </c>
      <c r="E11" s="1" t="s">
        <v>178</v>
      </c>
      <c r="F11" s="1" t="s">
        <v>70</v>
      </c>
      <c r="G11" s="1" t="s">
        <v>280</v>
      </c>
      <c r="H11" s="1" t="s">
        <v>72</v>
      </c>
      <c r="I11" s="1">
        <v>11</v>
      </c>
      <c r="J11" s="54"/>
      <c r="K11" s="13">
        <f>SUM($I$6:I11)</f>
        <v>64</v>
      </c>
      <c r="L11" s="14">
        <f t="shared" si="3"/>
        <v>0</v>
      </c>
      <c r="M11" s="15">
        <f t="shared" si="4"/>
        <v>0</v>
      </c>
    </row>
    <row r="12" spans="1:13">
      <c r="A12" s="11"/>
      <c r="B12" s="18"/>
      <c r="C12" s="18"/>
      <c r="D12" s="12" t="s">
        <v>9</v>
      </c>
      <c r="E12" s="1" t="s">
        <v>178</v>
      </c>
      <c r="F12" s="1" t="s">
        <v>70</v>
      </c>
      <c r="G12" s="1" t="s">
        <v>73</v>
      </c>
      <c r="H12" s="1" t="s">
        <v>159</v>
      </c>
      <c r="I12" s="1">
        <v>12</v>
      </c>
      <c r="J12" s="54"/>
      <c r="K12" s="13">
        <f>SUM($I$6:I12)</f>
        <v>76</v>
      </c>
      <c r="L12" s="14">
        <f t="shared" si="3"/>
        <v>0</v>
      </c>
      <c r="M12" s="15">
        <f t="shared" si="4"/>
        <v>0</v>
      </c>
    </row>
    <row r="13" spans="1:13">
      <c r="A13" s="11"/>
      <c r="B13" s="18"/>
      <c r="C13" s="18"/>
      <c r="D13" s="12" t="s">
        <v>9</v>
      </c>
      <c r="E13" s="1" t="s">
        <v>178</v>
      </c>
      <c r="F13" s="1" t="s">
        <v>70</v>
      </c>
      <c r="G13" s="1" t="s">
        <v>74</v>
      </c>
      <c r="H13" s="1" t="s">
        <v>75</v>
      </c>
      <c r="I13" s="1">
        <v>28</v>
      </c>
      <c r="J13" s="54"/>
      <c r="K13" s="13">
        <f>SUM($I$6:I13)</f>
        <v>104</v>
      </c>
      <c r="L13" s="14">
        <f t="shared" si="3"/>
        <v>0</v>
      </c>
      <c r="M13" s="15">
        <f t="shared" si="4"/>
        <v>0</v>
      </c>
    </row>
    <row r="14" spans="1:13">
      <c r="A14" s="11"/>
      <c r="B14" s="18"/>
      <c r="C14" s="18"/>
      <c r="D14" s="12" t="s">
        <v>9</v>
      </c>
      <c r="E14" s="1" t="s">
        <v>178</v>
      </c>
      <c r="F14" s="1" t="s">
        <v>70</v>
      </c>
      <c r="G14" s="1" t="s">
        <v>76</v>
      </c>
      <c r="H14" s="1" t="s">
        <v>77</v>
      </c>
      <c r="I14" s="1">
        <v>27</v>
      </c>
      <c r="J14" s="54"/>
      <c r="K14" s="13">
        <f>SUM($I$6:I14)</f>
        <v>131</v>
      </c>
      <c r="L14" s="14">
        <f t="shared" si="3"/>
        <v>0</v>
      </c>
      <c r="M14" s="15">
        <f t="shared" si="4"/>
        <v>0</v>
      </c>
    </row>
    <row r="15" spans="1:13">
      <c r="A15" s="11"/>
      <c r="B15" s="18"/>
      <c r="C15" s="18"/>
      <c r="D15" s="12" t="s">
        <v>9</v>
      </c>
      <c r="E15" s="1" t="s">
        <v>178</v>
      </c>
      <c r="F15" s="1" t="s">
        <v>165</v>
      </c>
      <c r="G15" s="1" t="s">
        <v>80</v>
      </c>
      <c r="H15" s="1" t="s">
        <v>268</v>
      </c>
      <c r="I15" s="1">
        <v>9</v>
      </c>
      <c r="J15" s="54"/>
      <c r="K15" s="13">
        <f>SUM($I$6:I15)</f>
        <v>140</v>
      </c>
      <c r="L15" s="14">
        <f t="shared" si="3"/>
        <v>0</v>
      </c>
      <c r="M15" s="15">
        <f t="shared" si="4"/>
        <v>0</v>
      </c>
    </row>
    <row r="16" spans="1:13">
      <c r="A16" s="11"/>
      <c r="B16" s="18"/>
      <c r="C16" s="18"/>
      <c r="D16" s="12" t="s">
        <v>9</v>
      </c>
      <c r="E16" s="1" t="s">
        <v>178</v>
      </c>
      <c r="F16" s="1" t="s">
        <v>165</v>
      </c>
      <c r="G16" s="1" t="s">
        <v>81</v>
      </c>
      <c r="H16" s="1" t="s">
        <v>267</v>
      </c>
      <c r="I16" s="1">
        <v>23</v>
      </c>
      <c r="J16" s="54" t="s">
        <v>244</v>
      </c>
      <c r="K16" s="13">
        <f>SUM($I$6:I16)</f>
        <v>163</v>
      </c>
      <c r="L16" s="14">
        <f t="shared" si="3"/>
        <v>0</v>
      </c>
      <c r="M16" s="15">
        <f t="shared" si="4"/>
        <v>0</v>
      </c>
    </row>
    <row r="17" spans="1:13">
      <c r="A17" s="11"/>
      <c r="B17" s="18"/>
      <c r="C17" s="18"/>
      <c r="D17" s="12" t="s">
        <v>9</v>
      </c>
      <c r="E17" s="1" t="s">
        <v>178</v>
      </c>
      <c r="F17" s="1" t="s">
        <v>165</v>
      </c>
      <c r="G17" s="1" t="s">
        <v>290</v>
      </c>
      <c r="H17" s="1" t="s">
        <v>289</v>
      </c>
      <c r="I17" s="1">
        <v>26</v>
      </c>
      <c r="J17" s="54"/>
      <c r="K17" s="13">
        <f>SUM($I$6:I17)</f>
        <v>189</v>
      </c>
      <c r="L17" s="14">
        <f t="shared" ref="L17" si="5">SUMIFS(PgCnt,CompFlag,"Yes",ActFDate,"&lt;="&amp;B17)</f>
        <v>0</v>
      </c>
      <c r="M17" s="15">
        <f t="shared" ref="M17" si="6">L17/K17</f>
        <v>0</v>
      </c>
    </row>
    <row r="18" spans="1:13">
      <c r="A18" s="11"/>
      <c r="B18" s="18"/>
      <c r="C18" s="18"/>
      <c r="D18" s="12" t="s">
        <v>9</v>
      </c>
      <c r="E18" s="1" t="s">
        <v>178</v>
      </c>
      <c r="F18" s="1" t="s">
        <v>165</v>
      </c>
      <c r="G18" s="1" t="s">
        <v>82</v>
      </c>
      <c r="H18" s="1" t="s">
        <v>288</v>
      </c>
      <c r="I18" s="1">
        <v>20</v>
      </c>
      <c r="J18" s="54" t="s">
        <v>245</v>
      </c>
      <c r="K18" s="13">
        <f>SUM($I$6:I18)</f>
        <v>209</v>
      </c>
      <c r="L18" s="14">
        <f t="shared" ref="L18" si="7">SUMIFS(PgCnt,CompFlag,"Yes",ActFDate,"&lt;="&amp;B18)</f>
        <v>0</v>
      </c>
      <c r="M18" s="15">
        <f t="shared" ref="M18" si="8">L18/K18</f>
        <v>0</v>
      </c>
    </row>
    <row r="19" spans="1:13">
      <c r="A19" s="11"/>
      <c r="B19" s="18"/>
      <c r="C19" s="18"/>
      <c r="D19" s="12" t="s">
        <v>9</v>
      </c>
      <c r="E19" s="1" t="s">
        <v>179</v>
      </c>
      <c r="F19" s="1" t="s">
        <v>286</v>
      </c>
      <c r="G19" s="1" t="s">
        <v>105</v>
      </c>
      <c r="H19" s="1" t="s">
        <v>264</v>
      </c>
      <c r="I19" s="1">
        <v>252</v>
      </c>
      <c r="J19" s="54"/>
      <c r="K19" s="13">
        <f>SUM($I$6:I19)</f>
        <v>461</v>
      </c>
      <c r="L19" s="14">
        <f t="shared" ref="L19:L72" si="9">SUMIFS(PgCnt,CompFlag,"Yes",ActFDate,"&lt;="&amp;B19)</f>
        <v>0</v>
      </c>
      <c r="M19" s="15">
        <f t="shared" ref="M19:M72" si="10">L19/K19</f>
        <v>0</v>
      </c>
    </row>
    <row r="20" spans="1:13">
      <c r="A20" s="11"/>
      <c r="B20" s="18"/>
      <c r="C20" s="18"/>
      <c r="D20" s="12" t="s">
        <v>9</v>
      </c>
      <c r="E20" s="1" t="s">
        <v>179</v>
      </c>
      <c r="F20" s="1" t="s">
        <v>287</v>
      </c>
      <c r="G20" s="1" t="s">
        <v>36</v>
      </c>
      <c r="H20" s="1" t="s">
        <v>69</v>
      </c>
      <c r="I20" s="1">
        <v>1</v>
      </c>
      <c r="J20" s="54"/>
      <c r="K20" s="13">
        <f>SUM($I$6:I20)</f>
        <v>462</v>
      </c>
      <c r="L20" s="14">
        <f t="shared" si="9"/>
        <v>0</v>
      </c>
      <c r="M20" s="15">
        <f t="shared" si="10"/>
        <v>0</v>
      </c>
    </row>
    <row r="21" spans="1:13">
      <c r="A21" s="11"/>
      <c r="B21" s="18"/>
      <c r="C21" s="18"/>
      <c r="D21" s="12" t="s">
        <v>9</v>
      </c>
      <c r="E21" s="1" t="s">
        <v>179</v>
      </c>
      <c r="F21" s="1" t="s">
        <v>287</v>
      </c>
      <c r="G21" s="1" t="s">
        <v>152</v>
      </c>
      <c r="H21" s="1" t="s">
        <v>265</v>
      </c>
      <c r="I21" s="1">
        <v>68</v>
      </c>
      <c r="J21" s="54" t="s">
        <v>239</v>
      </c>
      <c r="K21" s="13">
        <f>SUM($I$6:I21)</f>
        <v>530</v>
      </c>
      <c r="L21" s="14">
        <f t="shared" si="9"/>
        <v>0</v>
      </c>
      <c r="M21" s="15">
        <f t="shared" si="10"/>
        <v>0</v>
      </c>
    </row>
    <row r="22" spans="1:13">
      <c r="A22" s="11"/>
      <c r="B22" s="18"/>
      <c r="C22" s="18"/>
      <c r="D22" s="12" t="s">
        <v>9</v>
      </c>
      <c r="E22" s="1" t="s">
        <v>179</v>
      </c>
      <c r="F22" s="1" t="s">
        <v>287</v>
      </c>
      <c r="G22" s="1" t="s">
        <v>89</v>
      </c>
      <c r="H22" s="1" t="s">
        <v>247</v>
      </c>
      <c r="I22" s="1">
        <v>42</v>
      </c>
      <c r="J22" s="54" t="s">
        <v>243</v>
      </c>
      <c r="K22" s="13">
        <f>SUM($I$6:I22)</f>
        <v>572</v>
      </c>
      <c r="L22" s="14">
        <f t="shared" si="9"/>
        <v>0</v>
      </c>
      <c r="M22" s="15">
        <f t="shared" si="10"/>
        <v>0</v>
      </c>
    </row>
    <row r="23" spans="1:13">
      <c r="A23" s="11"/>
      <c r="B23" s="18"/>
      <c r="C23" s="18"/>
      <c r="D23" s="12" t="s">
        <v>9</v>
      </c>
      <c r="E23" s="1" t="s">
        <v>179</v>
      </c>
      <c r="F23" s="1" t="s">
        <v>287</v>
      </c>
      <c r="G23" s="1" t="s">
        <v>91</v>
      </c>
      <c r="H23" s="1" t="s">
        <v>248</v>
      </c>
      <c r="I23" s="1">
        <v>35</v>
      </c>
      <c r="J23" s="54" t="s">
        <v>243</v>
      </c>
      <c r="K23" s="13">
        <f>SUM($I$6:I23)</f>
        <v>607</v>
      </c>
      <c r="L23" s="14">
        <f t="shared" si="9"/>
        <v>0</v>
      </c>
      <c r="M23" s="15">
        <f t="shared" si="10"/>
        <v>0</v>
      </c>
    </row>
    <row r="24" spans="1:13">
      <c r="A24" s="11"/>
      <c r="B24" s="18"/>
      <c r="C24" s="18"/>
      <c r="D24" s="12" t="s">
        <v>9</v>
      </c>
      <c r="E24" s="1" t="s">
        <v>179</v>
      </c>
      <c r="F24" s="1" t="s">
        <v>287</v>
      </c>
      <c r="G24" s="1" t="s">
        <v>187</v>
      </c>
      <c r="H24" s="1" t="s">
        <v>164</v>
      </c>
      <c r="I24" s="1">
        <v>28</v>
      </c>
      <c r="J24" s="54"/>
      <c r="K24" s="13">
        <f>SUM($I$6:I24)</f>
        <v>635</v>
      </c>
      <c r="L24" s="14">
        <f t="shared" si="9"/>
        <v>0</v>
      </c>
      <c r="M24" s="15">
        <f t="shared" si="10"/>
        <v>0</v>
      </c>
    </row>
    <row r="25" spans="1:13">
      <c r="A25" s="11"/>
      <c r="B25" s="18"/>
      <c r="C25" s="18"/>
      <c r="D25" s="12" t="s">
        <v>9</v>
      </c>
      <c r="E25" s="1" t="s">
        <v>179</v>
      </c>
      <c r="F25" s="1" t="s">
        <v>287</v>
      </c>
      <c r="G25" s="1" t="s">
        <v>93</v>
      </c>
      <c r="H25" s="1" t="s">
        <v>249</v>
      </c>
      <c r="I25" s="1">
        <v>14</v>
      </c>
      <c r="J25" s="54" t="s">
        <v>243</v>
      </c>
      <c r="K25" s="13">
        <f>SUM($I$6:I25)</f>
        <v>649</v>
      </c>
      <c r="L25" s="14">
        <f t="shared" si="9"/>
        <v>0</v>
      </c>
      <c r="M25" s="15">
        <f t="shared" si="10"/>
        <v>0</v>
      </c>
    </row>
    <row r="26" spans="1:13">
      <c r="A26" s="11"/>
      <c r="B26" s="18"/>
      <c r="C26" s="18"/>
      <c r="D26" s="12" t="s">
        <v>9</v>
      </c>
      <c r="E26" s="1" t="s">
        <v>179</v>
      </c>
      <c r="F26" s="1" t="s">
        <v>287</v>
      </c>
      <c r="G26" s="1" t="s">
        <v>95</v>
      </c>
      <c r="H26" s="1" t="s">
        <v>251</v>
      </c>
      <c r="I26" s="1">
        <v>36</v>
      </c>
      <c r="J26" s="54" t="s">
        <v>243</v>
      </c>
      <c r="K26" s="13">
        <f>SUM($I$6:I26)</f>
        <v>685</v>
      </c>
      <c r="L26" s="14">
        <f t="shared" si="9"/>
        <v>0</v>
      </c>
      <c r="M26" s="15">
        <f t="shared" si="10"/>
        <v>0</v>
      </c>
    </row>
    <row r="27" spans="1:13">
      <c r="A27" s="11"/>
      <c r="B27" s="18"/>
      <c r="C27" s="18"/>
      <c r="D27" s="12" t="s">
        <v>9</v>
      </c>
      <c r="E27" s="1" t="s">
        <v>179</v>
      </c>
      <c r="F27" s="1" t="s">
        <v>287</v>
      </c>
      <c r="G27" s="1" t="s">
        <v>97</v>
      </c>
      <c r="H27" s="1" t="s">
        <v>251</v>
      </c>
      <c r="I27" s="1">
        <v>20</v>
      </c>
      <c r="J27" s="54" t="s">
        <v>243</v>
      </c>
      <c r="K27" s="13">
        <f>SUM($I$6:I27)</f>
        <v>705</v>
      </c>
      <c r="L27" s="14">
        <f t="shared" si="9"/>
        <v>0</v>
      </c>
      <c r="M27" s="15">
        <f t="shared" si="10"/>
        <v>0</v>
      </c>
    </row>
    <row r="28" spans="1:13">
      <c r="A28" s="11"/>
      <c r="B28" s="18"/>
      <c r="C28" s="18"/>
      <c r="D28" s="12" t="s">
        <v>9</v>
      </c>
      <c r="E28" s="1" t="s">
        <v>179</v>
      </c>
      <c r="F28" s="1" t="s">
        <v>287</v>
      </c>
      <c r="G28" s="1" t="s">
        <v>255</v>
      </c>
      <c r="H28" s="1" t="s">
        <v>254</v>
      </c>
      <c r="I28" s="1">
        <v>32</v>
      </c>
      <c r="J28" s="54" t="s">
        <v>242</v>
      </c>
      <c r="K28" s="13">
        <f>SUM($I$6:I28)</f>
        <v>737</v>
      </c>
      <c r="L28" s="14">
        <f t="shared" si="9"/>
        <v>0</v>
      </c>
      <c r="M28" s="15">
        <f t="shared" si="10"/>
        <v>0</v>
      </c>
    </row>
    <row r="29" spans="1:13">
      <c r="A29" s="11"/>
      <c r="B29" s="18"/>
      <c r="C29" s="18"/>
      <c r="D29" s="12" t="s">
        <v>9</v>
      </c>
      <c r="E29" s="1" t="s">
        <v>179</v>
      </c>
      <c r="F29" s="1" t="s">
        <v>287</v>
      </c>
      <c r="G29" s="1" t="s">
        <v>241</v>
      </c>
      <c r="H29" s="1" t="s">
        <v>240</v>
      </c>
      <c r="I29" s="1">
        <v>12</v>
      </c>
      <c r="J29" s="54" t="s">
        <v>242</v>
      </c>
      <c r="K29" s="13">
        <f>SUM($I$6:I29)</f>
        <v>749</v>
      </c>
      <c r="L29" s="14">
        <f t="shared" si="9"/>
        <v>0</v>
      </c>
      <c r="M29" s="15">
        <f t="shared" si="10"/>
        <v>0</v>
      </c>
    </row>
    <row r="30" spans="1:13">
      <c r="A30" s="11"/>
      <c r="B30" s="18"/>
      <c r="C30" s="18"/>
      <c r="D30" s="12" t="s">
        <v>9</v>
      </c>
      <c r="E30" s="1" t="s">
        <v>179</v>
      </c>
      <c r="F30" s="1" t="s">
        <v>287</v>
      </c>
      <c r="G30" s="1" t="s">
        <v>98</v>
      </c>
      <c r="H30" s="1" t="s">
        <v>252</v>
      </c>
      <c r="I30" s="1">
        <v>27</v>
      </c>
      <c r="J30" s="54" t="s">
        <v>243</v>
      </c>
      <c r="K30" s="13">
        <f>SUM($I$6:I30)</f>
        <v>776</v>
      </c>
      <c r="L30" s="14">
        <f t="shared" si="9"/>
        <v>0</v>
      </c>
      <c r="M30" s="15">
        <f t="shared" si="10"/>
        <v>0</v>
      </c>
    </row>
    <row r="31" spans="1:13">
      <c r="A31" s="11"/>
      <c r="B31" s="18"/>
      <c r="C31" s="18"/>
      <c r="D31" s="12" t="s">
        <v>9</v>
      </c>
      <c r="E31" s="1" t="s">
        <v>179</v>
      </c>
      <c r="F31" s="1" t="s">
        <v>287</v>
      </c>
      <c r="G31" s="1" t="s">
        <v>100</v>
      </c>
      <c r="H31" s="1" t="s">
        <v>253</v>
      </c>
      <c r="I31" s="1">
        <v>34</v>
      </c>
      <c r="J31" s="54" t="s">
        <v>243</v>
      </c>
      <c r="K31" s="13">
        <f>SUM($I$6:I31)</f>
        <v>810</v>
      </c>
      <c r="L31" s="14">
        <f t="shared" si="9"/>
        <v>0</v>
      </c>
      <c r="M31" s="15">
        <f t="shared" si="10"/>
        <v>0</v>
      </c>
    </row>
    <row r="32" spans="1:13">
      <c r="A32" s="11"/>
      <c r="B32" s="18"/>
      <c r="C32" s="18"/>
      <c r="D32" s="12" t="s">
        <v>9</v>
      </c>
      <c r="E32" s="1" t="s">
        <v>179</v>
      </c>
      <c r="F32" s="1" t="s">
        <v>287</v>
      </c>
      <c r="G32" s="1" t="s">
        <v>102</v>
      </c>
      <c r="H32" s="1" t="s">
        <v>103</v>
      </c>
      <c r="I32" s="1">
        <v>1</v>
      </c>
      <c r="J32" s="54"/>
      <c r="K32" s="13">
        <f>SUM($I$6:I32)</f>
        <v>811</v>
      </c>
      <c r="L32" s="14">
        <f t="shared" si="9"/>
        <v>0</v>
      </c>
      <c r="M32" s="15">
        <f t="shared" si="10"/>
        <v>0</v>
      </c>
    </row>
    <row r="33" spans="1:13">
      <c r="A33" s="11"/>
      <c r="B33" s="18"/>
      <c r="C33" s="18"/>
      <c r="D33" s="12" t="s">
        <v>9</v>
      </c>
      <c r="E33" s="1" t="s">
        <v>179</v>
      </c>
      <c r="F33" s="1" t="s">
        <v>287</v>
      </c>
      <c r="G33" s="1" t="s">
        <v>169</v>
      </c>
      <c r="H33" s="1" t="s">
        <v>269</v>
      </c>
      <c r="I33" s="1">
        <v>40</v>
      </c>
      <c r="J33" s="54" t="s">
        <v>243</v>
      </c>
      <c r="K33" s="13">
        <f>SUM($I$6:I33)</f>
        <v>851</v>
      </c>
      <c r="L33" s="14">
        <f t="shared" si="9"/>
        <v>0</v>
      </c>
      <c r="M33" s="15">
        <f t="shared" si="10"/>
        <v>0</v>
      </c>
    </row>
    <row r="34" spans="1:13">
      <c r="A34" s="11"/>
      <c r="B34" s="18"/>
      <c r="C34" s="18"/>
      <c r="D34" s="12" t="s">
        <v>9</v>
      </c>
      <c r="E34" s="1" t="s">
        <v>179</v>
      </c>
      <c r="F34" s="1" t="s">
        <v>287</v>
      </c>
      <c r="G34" s="1" t="s">
        <v>154</v>
      </c>
      <c r="H34" s="1" t="s">
        <v>250</v>
      </c>
      <c r="I34" s="1">
        <v>39</v>
      </c>
      <c r="J34" s="54" t="s">
        <v>243</v>
      </c>
      <c r="K34" s="13">
        <f>SUM($I$6:I34)</f>
        <v>890</v>
      </c>
      <c r="L34" s="14">
        <f t="shared" si="9"/>
        <v>0</v>
      </c>
      <c r="M34" s="15">
        <f t="shared" si="10"/>
        <v>0</v>
      </c>
    </row>
    <row r="35" spans="1:13">
      <c r="A35" s="11"/>
      <c r="B35" s="18"/>
      <c r="C35" s="18"/>
      <c r="D35" s="12" t="s">
        <v>9</v>
      </c>
      <c r="E35" s="1" t="s">
        <v>179</v>
      </c>
      <c r="F35" s="1" t="s">
        <v>287</v>
      </c>
      <c r="G35" s="1" t="s">
        <v>166</v>
      </c>
      <c r="H35" s="1" t="s">
        <v>246</v>
      </c>
      <c r="I35" s="1">
        <v>27</v>
      </c>
      <c r="J35" s="54" t="s">
        <v>243</v>
      </c>
      <c r="K35" s="13">
        <f>SUM($I$6:I35)</f>
        <v>917</v>
      </c>
      <c r="L35" s="14">
        <f t="shared" si="9"/>
        <v>0</v>
      </c>
      <c r="M35" s="15">
        <f t="shared" si="10"/>
        <v>0</v>
      </c>
    </row>
    <row r="36" spans="1:13">
      <c r="A36" s="11"/>
      <c r="B36" s="18"/>
      <c r="C36" s="18"/>
      <c r="D36" s="12" t="s">
        <v>9</v>
      </c>
      <c r="E36" s="1" t="s">
        <v>106</v>
      </c>
      <c r="F36" s="1" t="s">
        <v>107</v>
      </c>
      <c r="G36" s="1" t="s">
        <v>108</v>
      </c>
      <c r="H36" s="1" t="s">
        <v>109</v>
      </c>
      <c r="I36" s="1">
        <v>8</v>
      </c>
      <c r="J36" s="54"/>
      <c r="K36" s="13">
        <f>SUM($I$6:I36)</f>
        <v>925</v>
      </c>
      <c r="L36" s="14">
        <f t="shared" si="9"/>
        <v>0</v>
      </c>
      <c r="M36" s="15">
        <f t="shared" si="10"/>
        <v>0</v>
      </c>
    </row>
    <row r="37" spans="1:13">
      <c r="A37" s="11"/>
      <c r="B37" s="18"/>
      <c r="C37" s="18"/>
      <c r="D37" s="12" t="s">
        <v>9</v>
      </c>
      <c r="E37" s="1" t="s">
        <v>106</v>
      </c>
      <c r="F37" s="1" t="s">
        <v>107</v>
      </c>
      <c r="G37" s="1" t="s">
        <v>110</v>
      </c>
      <c r="H37" s="1" t="s">
        <v>109</v>
      </c>
      <c r="I37" s="1">
        <v>14</v>
      </c>
      <c r="J37" s="54"/>
      <c r="K37" s="13">
        <f>SUM($I$6:I37)</f>
        <v>939</v>
      </c>
      <c r="L37" s="14">
        <f t="shared" si="9"/>
        <v>0</v>
      </c>
      <c r="M37" s="15">
        <f t="shared" si="10"/>
        <v>0</v>
      </c>
    </row>
    <row r="38" spans="1:13">
      <c r="A38" s="11"/>
      <c r="B38" s="18"/>
      <c r="C38" s="18"/>
      <c r="D38" s="12" t="s">
        <v>9</v>
      </c>
      <c r="E38" s="1" t="s">
        <v>106</v>
      </c>
      <c r="F38" s="1" t="s">
        <v>107</v>
      </c>
      <c r="G38" s="1" t="s">
        <v>111</v>
      </c>
      <c r="H38" s="1" t="s">
        <v>109</v>
      </c>
      <c r="I38" s="1">
        <v>28</v>
      </c>
      <c r="J38" s="54"/>
      <c r="K38" s="13">
        <f>SUM($I$6:I38)</f>
        <v>967</v>
      </c>
      <c r="L38" s="14">
        <f t="shared" si="9"/>
        <v>0</v>
      </c>
      <c r="M38" s="15">
        <f t="shared" si="10"/>
        <v>0</v>
      </c>
    </row>
    <row r="39" spans="1:13">
      <c r="A39" s="11"/>
      <c r="B39" s="18"/>
      <c r="C39" s="18"/>
      <c r="D39" s="12" t="s">
        <v>9</v>
      </c>
      <c r="E39" s="1" t="s">
        <v>106</v>
      </c>
      <c r="F39" s="1" t="s">
        <v>107</v>
      </c>
      <c r="G39" s="1" t="s">
        <v>112</v>
      </c>
      <c r="H39" s="1" t="s">
        <v>109</v>
      </c>
      <c r="I39" s="1">
        <v>18</v>
      </c>
      <c r="J39" s="54"/>
      <c r="K39" s="13">
        <f>SUM($I$6:I39)</f>
        <v>985</v>
      </c>
      <c r="L39" s="14">
        <f t="shared" si="9"/>
        <v>0</v>
      </c>
      <c r="M39" s="15">
        <f t="shared" si="10"/>
        <v>0</v>
      </c>
    </row>
    <row r="40" spans="1:13">
      <c r="A40" s="11"/>
      <c r="B40" s="18"/>
      <c r="C40" s="18"/>
      <c r="D40" s="12" t="s">
        <v>9</v>
      </c>
      <c r="E40" s="1" t="s">
        <v>106</v>
      </c>
      <c r="F40" s="1" t="s">
        <v>107</v>
      </c>
      <c r="G40" s="1" t="s">
        <v>113</v>
      </c>
      <c r="H40" s="1" t="s">
        <v>109</v>
      </c>
      <c r="I40" s="1">
        <v>8</v>
      </c>
      <c r="J40" s="54"/>
      <c r="K40" s="13">
        <f>SUM($I$6:I40)</f>
        <v>993</v>
      </c>
      <c r="L40" s="14">
        <f t="shared" si="9"/>
        <v>0</v>
      </c>
      <c r="M40" s="15">
        <f t="shared" si="10"/>
        <v>0</v>
      </c>
    </row>
    <row r="41" spans="1:13">
      <c r="A41" s="11"/>
      <c r="B41" s="18"/>
      <c r="C41" s="18"/>
      <c r="D41" s="12" t="s">
        <v>9</v>
      </c>
      <c r="E41" s="1" t="s">
        <v>106</v>
      </c>
      <c r="F41" s="1" t="s">
        <v>107</v>
      </c>
      <c r="G41" s="1" t="s">
        <v>114</v>
      </c>
      <c r="H41" s="1" t="s">
        <v>109</v>
      </c>
      <c r="I41" s="1">
        <v>30</v>
      </c>
      <c r="J41" s="54"/>
      <c r="K41" s="13">
        <f>SUM($I$6:I41)</f>
        <v>1023</v>
      </c>
      <c r="L41" s="14">
        <f t="shared" si="9"/>
        <v>0</v>
      </c>
      <c r="M41" s="15">
        <f t="shared" si="10"/>
        <v>0</v>
      </c>
    </row>
    <row r="42" spans="1:13">
      <c r="A42" s="11"/>
      <c r="B42" s="18"/>
      <c r="C42" s="18"/>
      <c r="D42" s="12" t="s">
        <v>9</v>
      </c>
      <c r="E42" s="1" t="s">
        <v>106</v>
      </c>
      <c r="F42" s="1" t="s">
        <v>107</v>
      </c>
      <c r="G42" s="1" t="s">
        <v>115</v>
      </c>
      <c r="H42" s="1" t="s">
        <v>109</v>
      </c>
      <c r="I42" s="1">
        <v>32</v>
      </c>
      <c r="J42" s="54"/>
      <c r="K42" s="13">
        <f>SUM($I$6:I42)</f>
        <v>1055</v>
      </c>
      <c r="L42" s="14">
        <f t="shared" si="9"/>
        <v>0</v>
      </c>
      <c r="M42" s="15">
        <f t="shared" si="10"/>
        <v>0</v>
      </c>
    </row>
    <row r="43" spans="1:13">
      <c r="A43" s="11"/>
      <c r="B43" s="18"/>
      <c r="C43" s="18"/>
      <c r="D43" s="12" t="s">
        <v>9</v>
      </c>
      <c r="E43" s="1" t="s">
        <v>106</v>
      </c>
      <c r="F43" s="1" t="s">
        <v>107</v>
      </c>
      <c r="G43" s="1" t="s">
        <v>116</v>
      </c>
      <c r="H43" s="1" t="s">
        <v>109</v>
      </c>
      <c r="I43" s="1">
        <v>8</v>
      </c>
      <c r="J43" s="54"/>
      <c r="K43" s="13">
        <f>SUM($I$6:I43)</f>
        <v>1063</v>
      </c>
      <c r="L43" s="14">
        <f t="shared" si="9"/>
        <v>0</v>
      </c>
      <c r="M43" s="15">
        <f t="shared" si="10"/>
        <v>0</v>
      </c>
    </row>
    <row r="44" spans="1:13">
      <c r="A44" s="11"/>
      <c r="B44" s="18"/>
      <c r="C44" s="18"/>
      <c r="D44" s="12" t="s">
        <v>9</v>
      </c>
      <c r="E44" s="1" t="s">
        <v>171</v>
      </c>
      <c r="F44" s="1" t="s">
        <v>172</v>
      </c>
      <c r="G44" s="1" t="s">
        <v>124</v>
      </c>
      <c r="H44" s="1" t="s">
        <v>189</v>
      </c>
      <c r="I44" s="1">
        <v>9</v>
      </c>
      <c r="J44" s="54"/>
      <c r="K44" s="13">
        <f>SUM($I$6:I44)</f>
        <v>1072</v>
      </c>
      <c r="L44" s="14">
        <f t="shared" si="9"/>
        <v>0</v>
      </c>
      <c r="M44" s="15">
        <f t="shared" si="10"/>
        <v>0</v>
      </c>
    </row>
    <row r="45" spans="1:13">
      <c r="B45" s="18"/>
      <c r="D45" s="12" t="s">
        <v>9</v>
      </c>
      <c r="E45" s="1" t="s">
        <v>171</v>
      </c>
      <c r="F45" s="1" t="s">
        <v>172</v>
      </c>
      <c r="G45" s="1" t="s">
        <v>125</v>
      </c>
      <c r="H45" s="1" t="s">
        <v>189</v>
      </c>
      <c r="I45" s="1">
        <v>28</v>
      </c>
      <c r="J45" s="54"/>
      <c r="K45" s="13">
        <f>SUM($I$6:I45)</f>
        <v>1100</v>
      </c>
      <c r="L45" s="14">
        <f t="shared" si="9"/>
        <v>0</v>
      </c>
      <c r="M45" s="15">
        <f t="shared" si="10"/>
        <v>0</v>
      </c>
    </row>
    <row r="46" spans="1:13">
      <c r="B46" s="18"/>
      <c r="D46" s="12" t="s">
        <v>9</v>
      </c>
      <c r="E46" s="1" t="s">
        <v>171</v>
      </c>
      <c r="F46" s="1" t="s">
        <v>172</v>
      </c>
      <c r="G46" s="1" t="s">
        <v>126</v>
      </c>
      <c r="H46" s="1" t="s">
        <v>189</v>
      </c>
      <c r="I46" s="1">
        <v>27</v>
      </c>
      <c r="J46" s="54"/>
      <c r="K46" s="13">
        <f>SUM($I$6:I46)</f>
        <v>1127</v>
      </c>
      <c r="L46" s="14">
        <f t="shared" si="9"/>
        <v>0</v>
      </c>
      <c r="M46" s="15">
        <f t="shared" si="10"/>
        <v>0</v>
      </c>
    </row>
    <row r="47" spans="1:13">
      <c r="B47" s="18"/>
      <c r="D47" s="12" t="s">
        <v>9</v>
      </c>
      <c r="E47" s="1" t="s">
        <v>171</v>
      </c>
      <c r="F47" s="1" t="s">
        <v>172</v>
      </c>
      <c r="G47" s="1" t="s">
        <v>127</v>
      </c>
      <c r="H47" s="1" t="s">
        <v>189</v>
      </c>
      <c r="I47" s="1">
        <v>13</v>
      </c>
      <c r="J47" s="54"/>
      <c r="K47" s="13">
        <f>SUM($I$6:I47)</f>
        <v>1140</v>
      </c>
      <c r="L47" s="14">
        <f t="shared" si="9"/>
        <v>0</v>
      </c>
      <c r="M47" s="15">
        <f t="shared" si="10"/>
        <v>0</v>
      </c>
    </row>
    <row r="48" spans="1:13">
      <c r="B48" s="18"/>
      <c r="D48" s="12" t="s">
        <v>9</v>
      </c>
      <c r="E48" s="1" t="s">
        <v>171</v>
      </c>
      <c r="F48" s="1" t="s">
        <v>172</v>
      </c>
      <c r="G48" s="1" t="s">
        <v>128</v>
      </c>
      <c r="H48" s="1" t="s">
        <v>189</v>
      </c>
      <c r="I48" s="1">
        <v>38</v>
      </c>
      <c r="J48" s="54"/>
      <c r="K48" s="13">
        <f>SUM($I$6:I48)</f>
        <v>1178</v>
      </c>
      <c r="L48" s="14">
        <f t="shared" si="9"/>
        <v>0</v>
      </c>
      <c r="M48" s="15">
        <f t="shared" si="10"/>
        <v>0</v>
      </c>
    </row>
    <row r="49" spans="2:13">
      <c r="B49" s="18"/>
      <c r="D49" s="12" t="s">
        <v>9</v>
      </c>
      <c r="E49" s="1" t="s">
        <v>171</v>
      </c>
      <c r="F49" s="1" t="s">
        <v>172</v>
      </c>
      <c r="G49" s="1" t="s">
        <v>129</v>
      </c>
      <c r="H49" s="1" t="s">
        <v>189</v>
      </c>
      <c r="I49" s="1">
        <v>19</v>
      </c>
      <c r="J49" s="54"/>
      <c r="K49" s="13">
        <f>SUM($I$6:I49)</f>
        <v>1197</v>
      </c>
      <c r="L49" s="14">
        <f t="shared" si="9"/>
        <v>0</v>
      </c>
      <c r="M49" s="15">
        <f t="shared" si="10"/>
        <v>0</v>
      </c>
    </row>
    <row r="50" spans="2:13">
      <c r="B50" s="18"/>
      <c r="D50" s="12" t="s">
        <v>9</v>
      </c>
      <c r="E50" s="1" t="s">
        <v>171</v>
      </c>
      <c r="F50" s="1" t="s">
        <v>172</v>
      </c>
      <c r="G50" s="1" t="s">
        <v>130</v>
      </c>
      <c r="H50" s="1" t="s">
        <v>189</v>
      </c>
      <c r="I50" s="1">
        <v>31</v>
      </c>
      <c r="J50" s="54"/>
      <c r="K50" s="13">
        <f>SUM($I$6:I50)</f>
        <v>1228</v>
      </c>
      <c r="L50" s="14">
        <f t="shared" si="9"/>
        <v>0</v>
      </c>
      <c r="M50" s="15">
        <f t="shared" si="10"/>
        <v>0</v>
      </c>
    </row>
    <row r="51" spans="2:13">
      <c r="B51" s="18"/>
      <c r="D51" s="12" t="s">
        <v>9</v>
      </c>
      <c r="E51" s="1" t="s">
        <v>171</v>
      </c>
      <c r="F51" s="1" t="s">
        <v>172</v>
      </c>
      <c r="G51" s="1" t="s">
        <v>131</v>
      </c>
      <c r="H51" s="1" t="s">
        <v>189</v>
      </c>
      <c r="I51" s="1">
        <v>4</v>
      </c>
      <c r="J51" s="54"/>
      <c r="K51" s="13">
        <f>SUM($I$6:I51)</f>
        <v>1232</v>
      </c>
      <c r="L51" s="14">
        <f t="shared" si="9"/>
        <v>0</v>
      </c>
      <c r="M51" s="15">
        <f t="shared" si="10"/>
        <v>0</v>
      </c>
    </row>
    <row r="52" spans="2:13">
      <c r="B52" s="18"/>
      <c r="D52" s="12" t="s">
        <v>9</v>
      </c>
      <c r="E52" s="1" t="s">
        <v>171</v>
      </c>
      <c r="F52" s="1" t="s">
        <v>172</v>
      </c>
      <c r="G52" s="1" t="s">
        <v>132</v>
      </c>
      <c r="H52" s="1" t="s">
        <v>189</v>
      </c>
      <c r="I52" s="1">
        <v>9</v>
      </c>
      <c r="J52" s="54"/>
      <c r="K52" s="13">
        <f>SUM($I$6:I52)</f>
        <v>1241</v>
      </c>
      <c r="L52" s="14">
        <f t="shared" si="9"/>
        <v>0</v>
      </c>
      <c r="M52" s="15">
        <f t="shared" si="10"/>
        <v>0</v>
      </c>
    </row>
    <row r="53" spans="2:13">
      <c r="B53" s="18"/>
      <c r="D53" s="12" t="s">
        <v>9</v>
      </c>
      <c r="E53" s="1" t="s">
        <v>171</v>
      </c>
      <c r="F53" s="1" t="s">
        <v>172</v>
      </c>
      <c r="G53" s="1" t="s">
        <v>133</v>
      </c>
      <c r="H53" s="1" t="s">
        <v>189</v>
      </c>
      <c r="I53" s="1">
        <v>14</v>
      </c>
      <c r="J53" s="54"/>
      <c r="K53" s="13">
        <f>SUM($I$6:I53)</f>
        <v>1255</v>
      </c>
      <c r="L53" s="14">
        <f t="shared" si="9"/>
        <v>0</v>
      </c>
      <c r="M53" s="15">
        <f t="shared" si="10"/>
        <v>0</v>
      </c>
    </row>
    <row r="54" spans="2:13">
      <c r="B54" s="18"/>
      <c r="D54" s="12" t="s">
        <v>9</v>
      </c>
      <c r="E54" s="1" t="s">
        <v>171</v>
      </c>
      <c r="F54" s="1" t="s">
        <v>172</v>
      </c>
      <c r="G54" s="1" t="s">
        <v>134</v>
      </c>
      <c r="H54" s="1" t="s">
        <v>189</v>
      </c>
      <c r="I54" s="1">
        <v>8</v>
      </c>
      <c r="J54" s="54"/>
      <c r="K54" s="13">
        <f>SUM($I$6:I54)</f>
        <v>1263</v>
      </c>
      <c r="L54" s="14">
        <f t="shared" si="9"/>
        <v>0</v>
      </c>
      <c r="M54" s="15">
        <f t="shared" si="10"/>
        <v>0</v>
      </c>
    </row>
    <row r="55" spans="2:13">
      <c r="B55" s="18"/>
      <c r="D55" s="12" t="s">
        <v>9</v>
      </c>
      <c r="E55" s="1" t="s">
        <v>171</v>
      </c>
      <c r="F55" s="1" t="s">
        <v>172</v>
      </c>
      <c r="G55" s="1" t="s">
        <v>135</v>
      </c>
      <c r="H55" s="1" t="s">
        <v>136</v>
      </c>
      <c r="I55" s="1">
        <v>6</v>
      </c>
      <c r="K55" s="13">
        <f>SUM($I$6:I55)</f>
        <v>1269</v>
      </c>
      <c r="L55" s="14">
        <f t="shared" si="9"/>
        <v>0</v>
      </c>
      <c r="M55" s="15">
        <f t="shared" si="10"/>
        <v>0</v>
      </c>
    </row>
    <row r="56" spans="2:13">
      <c r="B56" s="18"/>
      <c r="D56" s="12" t="s">
        <v>9</v>
      </c>
      <c r="E56" s="1" t="s">
        <v>171</v>
      </c>
      <c r="F56" s="1" t="s">
        <v>172</v>
      </c>
      <c r="G56" s="1" t="s">
        <v>137</v>
      </c>
      <c r="H56" s="1" t="s">
        <v>138</v>
      </c>
      <c r="I56" s="1">
        <v>14</v>
      </c>
      <c r="K56" s="13">
        <f>SUM($I$6:I56)</f>
        <v>1283</v>
      </c>
      <c r="L56" s="14">
        <f t="shared" si="9"/>
        <v>0</v>
      </c>
      <c r="M56" s="15">
        <f t="shared" si="10"/>
        <v>0</v>
      </c>
    </row>
    <row r="57" spans="2:13">
      <c r="B57" s="18"/>
      <c r="D57" s="12" t="s">
        <v>9</v>
      </c>
      <c r="E57" s="1" t="s">
        <v>171</v>
      </c>
      <c r="F57" s="1" t="s">
        <v>173</v>
      </c>
      <c r="G57" s="1" t="s">
        <v>52</v>
      </c>
      <c r="H57" s="1" t="s">
        <v>258</v>
      </c>
      <c r="I57" s="1">
        <v>5</v>
      </c>
      <c r="J57" s="54" t="s">
        <v>259</v>
      </c>
      <c r="K57" s="13">
        <f>SUM($I$6:I57)</f>
        <v>1288</v>
      </c>
      <c r="L57" s="14">
        <f t="shared" si="9"/>
        <v>0</v>
      </c>
      <c r="M57" s="15">
        <f t="shared" si="10"/>
        <v>0</v>
      </c>
    </row>
    <row r="58" spans="2:13">
      <c r="B58" s="18"/>
      <c r="D58" s="12" t="s">
        <v>9</v>
      </c>
      <c r="E58" s="1" t="s">
        <v>171</v>
      </c>
      <c r="F58" s="1" t="s">
        <v>173</v>
      </c>
      <c r="G58" s="1" t="s">
        <v>156</v>
      </c>
      <c r="H58" s="1" t="s">
        <v>157</v>
      </c>
      <c r="I58" s="1">
        <v>24</v>
      </c>
      <c r="K58" s="13">
        <f>SUM($I$6:I58)</f>
        <v>1312</v>
      </c>
      <c r="L58" s="14">
        <f t="shared" si="9"/>
        <v>0</v>
      </c>
      <c r="M58" s="15">
        <f t="shared" si="10"/>
        <v>0</v>
      </c>
    </row>
    <row r="59" spans="2:13">
      <c r="B59" s="18"/>
      <c r="D59" s="12" t="s">
        <v>9</v>
      </c>
      <c r="E59" s="1" t="s">
        <v>171</v>
      </c>
      <c r="F59" s="1" t="s">
        <v>174</v>
      </c>
      <c r="G59" s="1" t="s">
        <v>141</v>
      </c>
      <c r="H59" s="1" t="s">
        <v>39</v>
      </c>
      <c r="I59" s="1">
        <v>17</v>
      </c>
      <c r="K59" s="13">
        <f>SUM($I$6:I59)</f>
        <v>1329</v>
      </c>
      <c r="L59" s="14">
        <f t="shared" si="9"/>
        <v>0</v>
      </c>
      <c r="M59" s="15">
        <f t="shared" si="10"/>
        <v>0</v>
      </c>
    </row>
    <row r="60" spans="2:13">
      <c r="B60" s="18"/>
      <c r="D60" s="12" t="s">
        <v>9</v>
      </c>
      <c r="E60" s="1" t="s">
        <v>171</v>
      </c>
      <c r="F60" s="1" t="s">
        <v>174</v>
      </c>
      <c r="G60" s="1" t="s">
        <v>37</v>
      </c>
      <c r="H60" s="1" t="s">
        <v>142</v>
      </c>
      <c r="I60" s="1">
        <v>46</v>
      </c>
      <c r="K60" s="13">
        <f>SUM($I$6:I60)</f>
        <v>1375</v>
      </c>
      <c r="L60" s="14">
        <f t="shared" si="9"/>
        <v>0</v>
      </c>
      <c r="M60" s="15">
        <f t="shared" si="10"/>
        <v>0</v>
      </c>
    </row>
    <row r="61" spans="2:13">
      <c r="B61" s="18"/>
      <c r="D61" s="12" t="s">
        <v>9</v>
      </c>
      <c r="E61" s="1" t="s">
        <v>175</v>
      </c>
      <c r="F61" s="1" t="s">
        <v>176</v>
      </c>
      <c r="G61" s="1" t="s">
        <v>38</v>
      </c>
      <c r="H61" s="1" t="s">
        <v>143</v>
      </c>
      <c r="I61" s="1">
        <v>32</v>
      </c>
      <c r="K61" s="13">
        <f>SUM($I$6:I61)</f>
        <v>1407</v>
      </c>
      <c r="L61" s="14">
        <f t="shared" si="9"/>
        <v>0</v>
      </c>
      <c r="M61" s="15">
        <f t="shared" si="10"/>
        <v>0</v>
      </c>
    </row>
    <row r="62" spans="2:13">
      <c r="B62" s="18"/>
      <c r="D62" s="12" t="s">
        <v>9</v>
      </c>
      <c r="E62" s="1" t="s">
        <v>175</v>
      </c>
      <c r="F62" s="1" t="s">
        <v>176</v>
      </c>
      <c r="G62" s="1" t="s">
        <v>261</v>
      </c>
      <c r="H62" s="1" t="s">
        <v>260</v>
      </c>
      <c r="I62" s="1">
        <v>7</v>
      </c>
      <c r="J62" s="54" t="s">
        <v>242</v>
      </c>
      <c r="K62" s="13">
        <f>SUM($I$6:I62)</f>
        <v>1414</v>
      </c>
      <c r="L62" s="14">
        <f t="shared" si="9"/>
        <v>0</v>
      </c>
      <c r="M62" s="15">
        <f t="shared" si="10"/>
        <v>0</v>
      </c>
    </row>
    <row r="63" spans="2:13">
      <c r="B63" s="18"/>
      <c r="D63" s="12" t="s">
        <v>9</v>
      </c>
      <c r="E63" s="1" t="s">
        <v>175</v>
      </c>
      <c r="F63" s="1" t="s">
        <v>270</v>
      </c>
      <c r="G63" s="1" t="s">
        <v>148</v>
      </c>
      <c r="H63" s="1" t="s">
        <v>149</v>
      </c>
      <c r="I63" s="1">
        <v>35</v>
      </c>
      <c r="K63" s="13">
        <f>SUM($I$6:I63)</f>
        <v>1449</v>
      </c>
      <c r="L63" s="14">
        <f t="shared" si="9"/>
        <v>0</v>
      </c>
      <c r="M63" s="15">
        <f t="shared" si="10"/>
        <v>0</v>
      </c>
    </row>
    <row r="64" spans="2:13">
      <c r="B64" s="18"/>
      <c r="D64" s="12" t="s">
        <v>9</v>
      </c>
      <c r="E64" s="1" t="s">
        <v>175</v>
      </c>
      <c r="F64" s="1" t="s">
        <v>270</v>
      </c>
      <c r="G64" s="1" t="s">
        <v>150</v>
      </c>
      <c r="H64" s="1" t="s">
        <v>151</v>
      </c>
      <c r="I64" s="1">
        <v>6</v>
      </c>
      <c r="K64" s="13">
        <f>SUM($I$6:I64)</f>
        <v>1455</v>
      </c>
      <c r="L64" s="14">
        <f t="shared" si="9"/>
        <v>0</v>
      </c>
      <c r="M64" s="15">
        <f t="shared" si="10"/>
        <v>0</v>
      </c>
    </row>
    <row r="65" spans="1:13">
      <c r="B65" s="18"/>
      <c r="D65" s="12" t="s">
        <v>9</v>
      </c>
      <c r="E65" s="1" t="s">
        <v>175</v>
      </c>
      <c r="F65" s="1" t="s">
        <v>270</v>
      </c>
      <c r="G65" s="1" t="s">
        <v>263</v>
      </c>
      <c r="H65" s="1" t="s">
        <v>262</v>
      </c>
      <c r="I65" s="1">
        <v>16</v>
      </c>
      <c r="J65" s="54" t="s">
        <v>242</v>
      </c>
      <c r="K65" s="13">
        <f>SUM($I$6:I65)</f>
        <v>1471</v>
      </c>
      <c r="L65" s="14">
        <f t="shared" si="9"/>
        <v>0</v>
      </c>
      <c r="M65" s="15">
        <f t="shared" si="10"/>
        <v>0</v>
      </c>
    </row>
    <row r="66" spans="1:13">
      <c r="B66" s="18"/>
      <c r="D66" s="12" t="s">
        <v>9</v>
      </c>
      <c r="E66" s="1" t="s">
        <v>175</v>
      </c>
      <c r="F66" s="1" t="s">
        <v>270</v>
      </c>
      <c r="G66" s="1" t="s">
        <v>272</v>
      </c>
      <c r="H66" s="1" t="s">
        <v>271</v>
      </c>
      <c r="I66" s="1">
        <v>21</v>
      </c>
      <c r="J66" s="54" t="s">
        <v>242</v>
      </c>
      <c r="K66" s="13">
        <f>SUM($I$6:I66)</f>
        <v>1492</v>
      </c>
      <c r="L66" s="14">
        <f t="shared" si="9"/>
        <v>0</v>
      </c>
      <c r="M66" s="15">
        <f t="shared" si="10"/>
        <v>0</v>
      </c>
    </row>
    <row r="67" spans="1:13">
      <c r="A67" s="11"/>
      <c r="B67" s="18"/>
      <c r="C67" s="18"/>
      <c r="D67" s="12" t="s">
        <v>9</v>
      </c>
      <c r="E67" s="1" t="s">
        <v>181</v>
      </c>
      <c r="F67" s="1" t="s">
        <v>182</v>
      </c>
      <c r="G67" s="1" t="s">
        <v>120</v>
      </c>
      <c r="H67" s="1" t="s">
        <v>120</v>
      </c>
      <c r="I67" s="1">
        <v>3</v>
      </c>
      <c r="J67" s="54"/>
      <c r="K67" s="13">
        <f>SUM($I$6:I67)</f>
        <v>1495</v>
      </c>
      <c r="L67" s="14">
        <f t="shared" si="9"/>
        <v>0</v>
      </c>
      <c r="M67" s="15">
        <f t="shared" si="10"/>
        <v>0</v>
      </c>
    </row>
    <row r="68" spans="1:13">
      <c r="A68" s="11"/>
      <c r="B68" s="18"/>
      <c r="C68" s="18"/>
      <c r="D68" s="12" t="s">
        <v>9</v>
      </c>
      <c r="E68" s="1" t="s">
        <v>181</v>
      </c>
      <c r="F68" s="1" t="s">
        <v>182</v>
      </c>
      <c r="G68" s="1" t="s">
        <v>121</v>
      </c>
      <c r="H68" s="1" t="s">
        <v>121</v>
      </c>
      <c r="I68" s="1">
        <v>44</v>
      </c>
      <c r="J68" s="54"/>
      <c r="K68" s="13">
        <f>SUM($I$6:I68)</f>
        <v>1539</v>
      </c>
      <c r="L68" s="14">
        <f t="shared" si="9"/>
        <v>0</v>
      </c>
      <c r="M68" s="15">
        <f t="shared" si="10"/>
        <v>0</v>
      </c>
    </row>
    <row r="69" spans="1:13">
      <c r="A69" s="11"/>
      <c r="B69" s="18"/>
      <c r="C69" s="18"/>
      <c r="D69" s="12" t="s">
        <v>9</v>
      </c>
      <c r="E69" s="1" t="s">
        <v>181</v>
      </c>
      <c r="F69" s="1" t="s">
        <v>182</v>
      </c>
      <c r="G69" s="1" t="s">
        <v>122</v>
      </c>
      <c r="H69" s="1" t="s">
        <v>122</v>
      </c>
      <c r="I69" s="1">
        <v>59</v>
      </c>
      <c r="J69" s="54"/>
      <c r="K69" s="13">
        <f>SUM($I$6:I69)</f>
        <v>1598</v>
      </c>
      <c r="L69" s="14">
        <f t="shared" si="9"/>
        <v>0</v>
      </c>
      <c r="M69" s="15">
        <f t="shared" si="10"/>
        <v>0</v>
      </c>
    </row>
    <row r="70" spans="1:13">
      <c r="A70" s="11"/>
      <c r="B70" s="18"/>
      <c r="C70" s="18"/>
      <c r="D70" s="12" t="s">
        <v>9</v>
      </c>
      <c r="E70" s="1" t="s">
        <v>181</v>
      </c>
      <c r="F70" s="1" t="s">
        <v>182</v>
      </c>
      <c r="G70" s="1" t="s">
        <v>123</v>
      </c>
      <c r="H70" s="1" t="s">
        <v>160</v>
      </c>
      <c r="I70" s="1">
        <v>40</v>
      </c>
      <c r="J70" s="54"/>
      <c r="K70" s="13">
        <f>SUM($I$6:I70)</f>
        <v>1638</v>
      </c>
      <c r="L70" s="14">
        <f t="shared" si="9"/>
        <v>0</v>
      </c>
      <c r="M70" s="15">
        <f t="shared" si="10"/>
        <v>0</v>
      </c>
    </row>
    <row r="71" spans="1:13">
      <c r="A71" s="11"/>
      <c r="B71" s="18"/>
      <c r="C71" s="18"/>
      <c r="D71" s="12" t="s">
        <v>9</v>
      </c>
      <c r="E71" s="1" t="s">
        <v>181</v>
      </c>
      <c r="F71" s="1" t="s">
        <v>182</v>
      </c>
      <c r="G71" s="1" t="s">
        <v>224</v>
      </c>
      <c r="H71" s="1" t="s">
        <v>170</v>
      </c>
      <c r="I71" s="1">
        <v>6</v>
      </c>
      <c r="J71" s="54"/>
      <c r="K71" s="13">
        <f>SUM($I$6:I71)</f>
        <v>1644</v>
      </c>
      <c r="L71" s="14">
        <f t="shared" si="9"/>
        <v>0</v>
      </c>
      <c r="M71" s="15">
        <f t="shared" si="10"/>
        <v>0</v>
      </c>
    </row>
    <row r="72" spans="1:13">
      <c r="A72" s="17"/>
      <c r="B72" s="85"/>
      <c r="C72" s="18"/>
      <c r="D72" s="87" t="s">
        <v>9</v>
      </c>
      <c r="E72" s="88" t="s">
        <v>181</v>
      </c>
      <c r="F72" s="88" t="s">
        <v>182</v>
      </c>
      <c r="G72" s="88" t="s">
        <v>257</v>
      </c>
      <c r="H72" s="88" t="s">
        <v>256</v>
      </c>
      <c r="I72" s="88">
        <v>43</v>
      </c>
      <c r="J72" s="89" t="s">
        <v>242</v>
      </c>
      <c r="K72" s="13">
        <f>SUM($I$6:I72)</f>
        <v>1687</v>
      </c>
      <c r="L72" s="14">
        <f t="shared" si="9"/>
        <v>0</v>
      </c>
      <c r="M72" s="15">
        <f t="shared" si="10"/>
        <v>0</v>
      </c>
    </row>
    <row r="73" spans="1:13">
      <c r="H73" s="1"/>
    </row>
    <row r="74" spans="1:13">
      <c r="B74" s="27" t="s">
        <v>25</v>
      </c>
      <c r="C74" s="17"/>
      <c r="E74" s="24" t="s">
        <v>273</v>
      </c>
      <c r="H74" s="1"/>
    </row>
    <row r="75" spans="1:13">
      <c r="B75" s="17"/>
      <c r="C75" s="17"/>
      <c r="D75" s="50" t="s">
        <v>66</v>
      </c>
      <c r="E75" s="32" t="s">
        <v>41</v>
      </c>
      <c r="H75" s="1"/>
    </row>
    <row r="76" spans="1:13">
      <c r="B76" s="17"/>
      <c r="C76" s="17"/>
      <c r="E76" s="32"/>
      <c r="H76" s="1"/>
    </row>
    <row r="77" spans="1:13">
      <c r="B77" s="45" t="s">
        <v>48</v>
      </c>
      <c r="C77" s="46"/>
      <c r="D77" s="44"/>
      <c r="E77" s="47"/>
      <c r="F77" s="44"/>
      <c r="G77" s="44"/>
      <c r="H77" s="1"/>
    </row>
    <row r="78" spans="1:13">
      <c r="B78" s="28"/>
      <c r="C78" s="17"/>
      <c r="E78" s="49"/>
      <c r="H78" s="1"/>
    </row>
    <row r="79" spans="1:13">
      <c r="B79" s="48" t="s">
        <v>50</v>
      </c>
      <c r="C79" s="17"/>
      <c r="E79" s="32"/>
      <c r="H79" s="1"/>
    </row>
    <row r="80" spans="1:13">
      <c r="B80" s="48"/>
      <c r="C80" s="17"/>
      <c r="E80" s="32"/>
      <c r="H80" s="1"/>
    </row>
    <row r="81" spans="2:8">
      <c r="B81" s="28" t="s">
        <v>274</v>
      </c>
      <c r="C81" s="17"/>
      <c r="E81" s="32"/>
      <c r="H81" s="1"/>
    </row>
    <row r="82" spans="2:8">
      <c r="B82" s="28"/>
      <c r="C82" s="17"/>
      <c r="E82" s="25"/>
      <c r="H82" s="1"/>
    </row>
    <row r="83" spans="2:8">
      <c r="B83" s="19" t="s">
        <v>67</v>
      </c>
      <c r="C83" s="17"/>
      <c r="H83" s="1"/>
    </row>
    <row r="84" spans="2:8">
      <c r="B84" s="19"/>
      <c r="C84" s="17"/>
      <c r="H84" s="1"/>
    </row>
    <row r="85" spans="2:8">
      <c r="B85" s="19" t="s">
        <v>18</v>
      </c>
      <c r="C85" s="17"/>
      <c r="H85" s="1"/>
    </row>
    <row r="86" spans="2:8">
      <c r="B86" s="20" t="s">
        <v>49</v>
      </c>
      <c r="C86" s="17"/>
      <c r="H86" s="1"/>
    </row>
    <row r="87" spans="2:8">
      <c r="B87" s="20"/>
      <c r="C87" s="17"/>
      <c r="H87" s="1"/>
    </row>
    <row r="88" spans="2:8">
      <c r="B88" s="23" t="s">
        <v>68</v>
      </c>
      <c r="C88" s="17"/>
      <c r="H88" s="1"/>
    </row>
    <row r="89" spans="2:8">
      <c r="B89" s="20" t="s">
        <v>183</v>
      </c>
      <c r="C89" s="17"/>
      <c r="H89" s="1"/>
    </row>
    <row r="90" spans="2:8">
      <c r="B90" s="22" t="s">
        <v>44</v>
      </c>
      <c r="C90" s="17"/>
      <c r="H90" s="1"/>
    </row>
    <row r="91" spans="2:8">
      <c r="B91" s="22" t="s">
        <v>15</v>
      </c>
      <c r="C91" s="17"/>
      <c r="H91" s="1"/>
    </row>
    <row r="92" spans="2:8">
      <c r="B92" s="22" t="s">
        <v>22</v>
      </c>
      <c r="C92" s="17"/>
      <c r="H92" s="1"/>
    </row>
    <row r="93" spans="2:8">
      <c r="B93" s="19"/>
      <c r="C93" s="17"/>
      <c r="H93" s="1"/>
    </row>
    <row r="94" spans="2:8">
      <c r="B94" s="19" t="s">
        <v>45</v>
      </c>
      <c r="C94" s="17"/>
      <c r="H94" s="1"/>
    </row>
    <row r="95" spans="2:8">
      <c r="B95" s="21"/>
      <c r="C95" s="17"/>
      <c r="H95" s="1"/>
    </row>
    <row r="96" spans="2:8">
      <c r="B96" s="19" t="s">
        <v>21</v>
      </c>
      <c r="C96" s="17"/>
      <c r="H96" s="1"/>
    </row>
    <row r="97" spans="2:8">
      <c r="B97" s="20" t="s">
        <v>14</v>
      </c>
      <c r="C97" s="17"/>
      <c r="H97" s="1"/>
    </row>
    <row r="98" spans="2:8">
      <c r="B98" s="20" t="s">
        <v>46</v>
      </c>
      <c r="C98" s="17"/>
      <c r="H98" s="1"/>
    </row>
    <row r="99" spans="2:8">
      <c r="B99" s="20" t="s">
        <v>47</v>
      </c>
      <c r="C99" s="17"/>
    </row>
    <row r="100" spans="2:8">
      <c r="B100" s="20" t="s">
        <v>32</v>
      </c>
      <c r="C100" s="17"/>
    </row>
    <row r="101" spans="2:8">
      <c r="B101" s="31" t="s">
        <v>33</v>
      </c>
      <c r="C101" s="17"/>
    </row>
    <row r="102" spans="2:8">
      <c r="B102" s="42"/>
      <c r="C102" s="17"/>
    </row>
    <row r="103" spans="2:8">
      <c r="B103" s="43" t="s">
        <v>16</v>
      </c>
      <c r="C103" s="17"/>
    </row>
    <row r="104" spans="2:8">
      <c r="B104" s="17"/>
      <c r="C104" s="17"/>
      <c r="E104" s="22"/>
    </row>
    <row r="105" spans="2:8">
      <c r="B105" s="17"/>
      <c r="C105" s="17"/>
      <c r="E105" s="21"/>
    </row>
  </sheetData>
  <autoFilter ref="B5:M44" xr:uid="{00000000-0009-0000-0000-000001000000}"/>
  <phoneticPr fontId="20" type="noConversion"/>
  <dataValidations count="1">
    <dataValidation type="list" allowBlank="1" showInputMessage="1" showErrorMessage="1" sqref="D6:D72"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heetViews>
  <sheetFormatPr baseColWidth="10" defaultColWidth="8.83203125" defaultRowHeight="15"/>
  <sheetData>
    <row r="58" spans="2:2">
      <c r="B58" t="s">
        <v>26</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BACB-5B7B-D243-A48D-8B8482B822FD}">
  <sheetPr>
    <tabColor theme="5"/>
    <pageSetUpPr fitToPage="1"/>
  </sheetPr>
  <dimension ref="A1:F68"/>
  <sheetViews>
    <sheetView tabSelected="1" topLeftCell="A23" zoomScale="110" zoomScaleNormal="110" zoomScalePageLayoutView="110" workbookViewId="0">
      <selection activeCell="A29" sqref="A29"/>
    </sheetView>
  </sheetViews>
  <sheetFormatPr baseColWidth="10" defaultColWidth="10.83203125" defaultRowHeight="16"/>
  <cols>
    <col min="1" max="1" width="74.6640625" style="56" customWidth="1"/>
    <col min="2" max="2" width="53.5" style="56" customWidth="1"/>
    <col min="3" max="3" width="17" style="56" customWidth="1"/>
    <col min="4" max="4" width="23.1640625" style="56" bestFit="1" customWidth="1"/>
    <col min="5" max="5" width="18.5" style="56" customWidth="1"/>
    <col min="6" max="6" width="23.1640625" style="56" bestFit="1" customWidth="1"/>
    <col min="7" max="16384" width="10.83203125" style="56"/>
  </cols>
  <sheetData>
    <row r="1" spans="1:6" ht="21">
      <c r="A1" s="55" t="s">
        <v>190</v>
      </c>
    </row>
    <row r="2" spans="1:6">
      <c r="A2" s="57" t="s">
        <v>191</v>
      </c>
      <c r="B2" s="58">
        <v>45326</v>
      </c>
      <c r="C2" s="59"/>
      <c r="E2" s="59"/>
    </row>
    <row r="4" spans="1:6">
      <c r="A4" s="60" t="s">
        <v>192</v>
      </c>
    </row>
    <row r="5" spans="1:6">
      <c r="A5" s="60" t="s">
        <v>193</v>
      </c>
    </row>
    <row r="6" spans="1:6">
      <c r="A6" s="61"/>
    </row>
    <row r="7" spans="1:6">
      <c r="A7" s="56" t="s">
        <v>194</v>
      </c>
    </row>
    <row r="8" spans="1:6">
      <c r="A8" s="62" t="s">
        <v>195</v>
      </c>
    </row>
    <row r="9" spans="1:6">
      <c r="A9" s="62" t="s">
        <v>196</v>
      </c>
    </row>
    <row r="10" spans="1:6">
      <c r="A10" s="62" t="s">
        <v>197</v>
      </c>
    </row>
    <row r="11" spans="1:6">
      <c r="A11" s="62" t="s">
        <v>198</v>
      </c>
    </row>
    <row r="12" spans="1:6">
      <c r="A12" s="63"/>
    </row>
    <row r="13" spans="1:6" ht="19">
      <c r="A13" s="64" t="str">
        <f>"Overall status by section as of "&amp;TEXT(B2,"m/d/yy")</f>
        <v>Overall status by section as of 2/4/24</v>
      </c>
    </row>
    <row r="14" spans="1:6" ht="43" customHeight="1">
      <c r="A14" s="93"/>
      <c r="B14" s="94"/>
      <c r="C14" s="65"/>
      <c r="E14" s="65"/>
    </row>
    <row r="15" spans="1:6">
      <c r="A15" s="97"/>
    </row>
    <row r="16" spans="1:6" ht="51">
      <c r="A16" s="66" t="s">
        <v>199</v>
      </c>
      <c r="B16" s="66" t="s">
        <v>200</v>
      </c>
      <c r="C16" s="67" t="s">
        <v>201</v>
      </c>
      <c r="D16" s="68" t="s">
        <v>43</v>
      </c>
      <c r="E16" s="67" t="s">
        <v>202</v>
      </c>
      <c r="F16" s="68" t="s">
        <v>43</v>
      </c>
    </row>
    <row r="17" spans="1:6">
      <c r="A17" s="95" t="s">
        <v>203</v>
      </c>
      <c r="B17" s="95"/>
      <c r="C17" s="95"/>
      <c r="D17" s="95"/>
      <c r="E17" s="95"/>
      <c r="F17" s="95"/>
    </row>
    <row r="18" spans="1:6">
      <c r="A18" s="69" t="s">
        <v>81</v>
      </c>
      <c r="B18" s="70" t="s">
        <v>277</v>
      </c>
      <c r="C18" s="71">
        <v>45291</v>
      </c>
      <c r="D18" s="86" t="s">
        <v>228</v>
      </c>
      <c r="E18" s="71">
        <v>45291</v>
      </c>
      <c r="F18" s="86" t="s">
        <v>228</v>
      </c>
    </row>
    <row r="19" spans="1:6">
      <c r="A19" s="69" t="s">
        <v>82</v>
      </c>
      <c r="B19" s="70" t="s">
        <v>277</v>
      </c>
      <c r="C19" s="71">
        <v>45322</v>
      </c>
      <c r="D19" s="86" t="s">
        <v>228</v>
      </c>
      <c r="E19" s="71">
        <v>45322</v>
      </c>
      <c r="F19" s="86" t="s">
        <v>228</v>
      </c>
    </row>
    <row r="20" spans="1:6">
      <c r="A20" s="69" t="s">
        <v>236</v>
      </c>
      <c r="B20" s="70" t="s">
        <v>277</v>
      </c>
      <c r="C20" s="71">
        <v>45291</v>
      </c>
      <c r="D20" s="86" t="s">
        <v>228</v>
      </c>
      <c r="E20" s="71">
        <v>45291</v>
      </c>
      <c r="F20" s="86" t="s">
        <v>228</v>
      </c>
    </row>
    <row r="21" spans="1:6">
      <c r="A21" s="91" t="s">
        <v>204</v>
      </c>
      <c r="B21" s="91"/>
      <c r="C21" s="91"/>
      <c r="D21" s="91"/>
      <c r="E21" s="91"/>
      <c r="F21" s="91"/>
    </row>
    <row r="22" spans="1:6" ht="17">
      <c r="A22" s="73" t="s">
        <v>241</v>
      </c>
      <c r="B22" s="73" t="s">
        <v>278</v>
      </c>
      <c r="C22" s="71">
        <v>45291</v>
      </c>
      <c r="D22" s="86" t="s">
        <v>228</v>
      </c>
      <c r="E22" s="71">
        <v>45291</v>
      </c>
      <c r="F22" s="86" t="s">
        <v>228</v>
      </c>
    </row>
    <row r="23" spans="1:6" ht="17">
      <c r="A23" s="73" t="s">
        <v>152</v>
      </c>
      <c r="B23" s="70" t="s">
        <v>277</v>
      </c>
      <c r="C23" s="71">
        <v>45337</v>
      </c>
      <c r="D23" s="86" t="s">
        <v>228</v>
      </c>
      <c r="E23" s="71">
        <v>45337</v>
      </c>
      <c r="F23" s="86" t="s">
        <v>228</v>
      </c>
    </row>
    <row r="24" spans="1:6" ht="17">
      <c r="A24" s="73" t="s">
        <v>89</v>
      </c>
      <c r="B24" s="70" t="s">
        <v>277</v>
      </c>
      <c r="C24" s="71">
        <v>45337</v>
      </c>
      <c r="D24" s="86" t="s">
        <v>228</v>
      </c>
      <c r="E24" s="71">
        <v>45337</v>
      </c>
      <c r="F24" s="86" t="s">
        <v>228</v>
      </c>
    </row>
    <row r="25" spans="1:6" ht="17">
      <c r="A25" s="73" t="s">
        <v>91</v>
      </c>
      <c r="B25" s="70" t="s">
        <v>277</v>
      </c>
      <c r="C25" s="71">
        <v>45337</v>
      </c>
      <c r="D25" s="86" t="s">
        <v>228</v>
      </c>
      <c r="E25" s="71">
        <v>45337</v>
      </c>
      <c r="F25" s="86" t="s">
        <v>228</v>
      </c>
    </row>
    <row r="26" spans="1:6" ht="17">
      <c r="A26" s="73" t="s">
        <v>93</v>
      </c>
      <c r="B26" s="70" t="s">
        <v>277</v>
      </c>
      <c r="C26" s="71">
        <v>45337</v>
      </c>
      <c r="D26" s="86" t="s">
        <v>228</v>
      </c>
      <c r="E26" s="71">
        <v>45337</v>
      </c>
      <c r="F26" s="86" t="s">
        <v>228</v>
      </c>
    </row>
    <row r="27" spans="1:6" ht="17">
      <c r="A27" s="73" t="s">
        <v>95</v>
      </c>
      <c r="B27" s="70" t="s">
        <v>277</v>
      </c>
      <c r="C27" s="71">
        <v>45337</v>
      </c>
      <c r="D27" s="86" t="s">
        <v>275</v>
      </c>
      <c r="E27" s="71">
        <v>45337</v>
      </c>
      <c r="F27" s="86" t="s">
        <v>275</v>
      </c>
    </row>
    <row r="28" spans="1:6" ht="17">
      <c r="A28" s="73" t="s">
        <v>97</v>
      </c>
      <c r="B28" s="70" t="s">
        <v>277</v>
      </c>
      <c r="C28" s="71">
        <v>45337</v>
      </c>
      <c r="D28" s="86" t="s">
        <v>275</v>
      </c>
      <c r="E28" s="71">
        <v>45337</v>
      </c>
      <c r="F28" s="86" t="s">
        <v>275</v>
      </c>
    </row>
    <row r="29" spans="1:6" ht="17">
      <c r="A29" s="73" t="s">
        <v>255</v>
      </c>
      <c r="B29" s="73" t="s">
        <v>278</v>
      </c>
      <c r="C29" s="71">
        <v>45291</v>
      </c>
      <c r="D29" s="86" t="s">
        <v>228</v>
      </c>
      <c r="E29" s="71">
        <v>45291</v>
      </c>
      <c r="F29" s="86" t="s">
        <v>228</v>
      </c>
    </row>
    <row r="30" spans="1:6" ht="17">
      <c r="A30" s="73" t="s">
        <v>98</v>
      </c>
      <c r="B30" s="70" t="s">
        <v>277</v>
      </c>
      <c r="C30" s="71">
        <v>45337</v>
      </c>
      <c r="D30" s="86" t="s">
        <v>228</v>
      </c>
      <c r="E30" s="71">
        <v>45337</v>
      </c>
      <c r="F30" s="86" t="s">
        <v>228</v>
      </c>
    </row>
    <row r="31" spans="1:6" ht="17">
      <c r="A31" s="73" t="s">
        <v>100</v>
      </c>
      <c r="B31" s="70" t="s">
        <v>277</v>
      </c>
      <c r="C31" s="71">
        <v>45337</v>
      </c>
      <c r="D31" s="86" t="s">
        <v>228</v>
      </c>
      <c r="E31" s="71">
        <v>45337</v>
      </c>
      <c r="F31" s="86" t="s">
        <v>228</v>
      </c>
    </row>
    <row r="32" spans="1:6" ht="17">
      <c r="A32" s="73" t="s">
        <v>169</v>
      </c>
      <c r="B32" s="70" t="s">
        <v>277</v>
      </c>
      <c r="C32" s="71">
        <v>45337</v>
      </c>
      <c r="D32" s="86" t="s">
        <v>228</v>
      </c>
      <c r="E32" s="71">
        <v>45337</v>
      </c>
      <c r="F32" s="86" t="s">
        <v>228</v>
      </c>
    </row>
    <row r="33" spans="1:6" ht="17">
      <c r="A33" s="73" t="s">
        <v>154</v>
      </c>
      <c r="B33" s="70" t="s">
        <v>277</v>
      </c>
      <c r="C33" s="71">
        <v>45337</v>
      </c>
      <c r="D33" s="86" t="s">
        <v>228</v>
      </c>
      <c r="E33" s="71">
        <v>45337</v>
      </c>
      <c r="F33" s="86" t="s">
        <v>228</v>
      </c>
    </row>
    <row r="34" spans="1:6" ht="17">
      <c r="A34" s="73" t="s">
        <v>166</v>
      </c>
      <c r="B34" s="70" t="s">
        <v>277</v>
      </c>
      <c r="C34" s="71">
        <v>45337</v>
      </c>
      <c r="D34" s="86" t="s">
        <v>228</v>
      </c>
      <c r="E34" s="71">
        <v>45337</v>
      </c>
      <c r="F34" s="86" t="s">
        <v>228</v>
      </c>
    </row>
    <row r="35" spans="1:6">
      <c r="A35" s="91" t="s">
        <v>205</v>
      </c>
      <c r="B35" s="91"/>
      <c r="C35" s="91"/>
      <c r="D35" s="91"/>
      <c r="E35" s="91"/>
      <c r="F35" s="91"/>
    </row>
    <row r="36" spans="1:6">
      <c r="A36" s="96" t="s">
        <v>206</v>
      </c>
      <c r="B36" s="96"/>
      <c r="C36" s="96"/>
      <c r="D36" s="96"/>
      <c r="E36" s="96"/>
    </row>
    <row r="37" spans="1:6">
      <c r="A37" s="91" t="s">
        <v>207</v>
      </c>
      <c r="B37" s="91"/>
      <c r="C37" s="91"/>
      <c r="D37" s="91"/>
      <c r="E37" s="91"/>
      <c r="F37" s="91"/>
    </row>
    <row r="38" spans="1:6" ht="17">
      <c r="A38" s="73" t="s">
        <v>52</v>
      </c>
      <c r="B38" s="70" t="s">
        <v>277</v>
      </c>
      <c r="C38" s="71">
        <v>45322</v>
      </c>
      <c r="D38" s="86" t="s">
        <v>228</v>
      </c>
      <c r="E38" s="71">
        <v>45322</v>
      </c>
      <c r="F38" s="86" t="s">
        <v>228</v>
      </c>
    </row>
    <row r="39" spans="1:6">
      <c r="A39" s="91" t="s">
        <v>208</v>
      </c>
      <c r="B39" s="91"/>
      <c r="C39" s="91"/>
      <c r="D39" s="91"/>
      <c r="E39" s="91"/>
      <c r="F39" s="91"/>
    </row>
    <row r="40" spans="1:6" ht="17">
      <c r="A40" s="73" t="s">
        <v>261</v>
      </c>
      <c r="B40" s="73" t="s">
        <v>278</v>
      </c>
      <c r="C40" s="71">
        <v>44957</v>
      </c>
      <c r="D40" s="86" t="s">
        <v>228</v>
      </c>
      <c r="E40" s="71">
        <v>45306</v>
      </c>
      <c r="F40" s="86" t="s">
        <v>228</v>
      </c>
    </row>
    <row r="41" spans="1:6" ht="17">
      <c r="A41" s="73" t="s">
        <v>263</v>
      </c>
      <c r="B41" s="73" t="s">
        <v>278</v>
      </c>
      <c r="C41" s="71">
        <v>45291</v>
      </c>
      <c r="D41" s="86" t="s">
        <v>228</v>
      </c>
      <c r="E41" s="71">
        <v>45291</v>
      </c>
      <c r="F41" s="86" t="s">
        <v>228</v>
      </c>
    </row>
    <row r="42" spans="1:6" ht="17">
      <c r="A42" s="73" t="s">
        <v>272</v>
      </c>
      <c r="B42" s="73" t="s">
        <v>278</v>
      </c>
      <c r="C42" s="71">
        <v>44957</v>
      </c>
      <c r="D42" s="86" t="s">
        <v>228</v>
      </c>
      <c r="E42" s="71">
        <v>45322</v>
      </c>
      <c r="F42" s="86" t="s">
        <v>228</v>
      </c>
    </row>
    <row r="43" spans="1:6">
      <c r="A43" s="91" t="s">
        <v>209</v>
      </c>
      <c r="B43" s="91"/>
      <c r="C43" s="91"/>
      <c r="D43" s="91"/>
      <c r="E43" s="91"/>
      <c r="F43" s="91"/>
    </row>
    <row r="44" spans="1:6" ht="17">
      <c r="A44" s="73" t="s">
        <v>257</v>
      </c>
      <c r="B44" s="73" t="s">
        <v>278</v>
      </c>
      <c r="C44" s="71">
        <v>44957</v>
      </c>
      <c r="D44" s="86" t="s">
        <v>228</v>
      </c>
      <c r="E44" s="71">
        <v>44957</v>
      </c>
      <c r="F44" s="86" t="s">
        <v>228</v>
      </c>
    </row>
    <row r="45" spans="1:6">
      <c r="A45" s="74"/>
      <c r="B45" s="73"/>
      <c r="C45" s="75"/>
      <c r="E45" s="75"/>
    </row>
    <row r="46" spans="1:6" ht="19">
      <c r="A46" s="76" t="s">
        <v>210</v>
      </c>
      <c r="B46" s="73"/>
      <c r="C46" s="75"/>
      <c r="E46" s="75"/>
    </row>
    <row r="47" spans="1:6">
      <c r="A47" s="77" t="s">
        <v>211</v>
      </c>
      <c r="B47" s="73"/>
      <c r="C47" s="75"/>
      <c r="E47" s="75"/>
    </row>
    <row r="48" spans="1:6">
      <c r="A48" s="74"/>
      <c r="B48" s="73"/>
      <c r="C48" s="75"/>
      <c r="E48" s="75"/>
    </row>
    <row r="49" spans="1:5" ht="34">
      <c r="A49" s="66" t="s">
        <v>199</v>
      </c>
      <c r="B49" s="66" t="s">
        <v>200</v>
      </c>
      <c r="C49" s="67" t="s">
        <v>212</v>
      </c>
      <c r="D49" s="68" t="s">
        <v>43</v>
      </c>
    </row>
    <row r="50" spans="1:5">
      <c r="A50" s="78" t="s">
        <v>105</v>
      </c>
      <c r="B50" s="90" t="s">
        <v>279</v>
      </c>
      <c r="C50" s="71">
        <v>45291</v>
      </c>
      <c r="D50" s="86" t="s">
        <v>228</v>
      </c>
      <c r="E50" s="72"/>
    </row>
    <row r="51" spans="1:5">
      <c r="A51" s="69" t="s">
        <v>280</v>
      </c>
      <c r="B51" s="90" t="s">
        <v>279</v>
      </c>
      <c r="C51" s="71">
        <v>45443</v>
      </c>
      <c r="D51" s="86" t="s">
        <v>275</v>
      </c>
    </row>
    <row r="52" spans="1:5">
      <c r="A52" s="69" t="s">
        <v>135</v>
      </c>
      <c r="B52" s="90" t="s">
        <v>279</v>
      </c>
      <c r="C52" s="71">
        <v>45443</v>
      </c>
      <c r="D52" s="86" t="s">
        <v>275</v>
      </c>
    </row>
    <row r="53" spans="1:5">
      <c r="A53" s="69" t="s">
        <v>137</v>
      </c>
      <c r="B53" s="90" t="s">
        <v>279</v>
      </c>
      <c r="C53" s="71">
        <v>45443</v>
      </c>
      <c r="D53" s="86" t="s">
        <v>275</v>
      </c>
      <c r="E53" s="75"/>
    </row>
    <row r="54" spans="1:5">
      <c r="A54" s="74"/>
      <c r="B54" s="73"/>
      <c r="C54" s="75"/>
      <c r="E54" s="75"/>
    </row>
    <row r="55" spans="1:5" ht="34">
      <c r="A55" s="79" t="s">
        <v>213</v>
      </c>
      <c r="B55" s="66" t="s">
        <v>200</v>
      </c>
      <c r="C55" s="67" t="s">
        <v>214</v>
      </c>
      <c r="D55" s="68" t="s">
        <v>43</v>
      </c>
    </row>
    <row r="56" spans="1:5">
      <c r="A56" s="70" t="s">
        <v>215</v>
      </c>
      <c r="B56" s="70" t="s">
        <v>217</v>
      </c>
      <c r="C56" s="71">
        <v>45350</v>
      </c>
      <c r="D56" s="86" t="s">
        <v>275</v>
      </c>
      <c r="E56" s="70"/>
    </row>
    <row r="57" spans="1:5">
      <c r="A57" s="70" t="s">
        <v>216</v>
      </c>
      <c r="B57" s="70" t="s">
        <v>217</v>
      </c>
      <c r="C57" s="71">
        <v>45350</v>
      </c>
      <c r="D57" s="86" t="s">
        <v>275</v>
      </c>
      <c r="E57" s="70"/>
    </row>
    <row r="58" spans="1:5" ht="34" customHeight="1">
      <c r="A58" s="92" t="s">
        <v>218</v>
      </c>
      <c r="B58" s="92"/>
      <c r="C58" s="80"/>
      <c r="E58" s="80"/>
    </row>
    <row r="59" spans="1:5">
      <c r="A59" s="81"/>
      <c r="B59" s="82"/>
      <c r="C59" s="82"/>
      <c r="E59" s="82"/>
    </row>
    <row r="60" spans="1:5">
      <c r="A60" s="82"/>
      <c r="B60" s="82"/>
      <c r="C60" s="82"/>
      <c r="E60" s="82"/>
    </row>
    <row r="61" spans="1:5" ht="34">
      <c r="A61" s="79" t="s">
        <v>219</v>
      </c>
      <c r="B61" s="83"/>
      <c r="C61" s="67" t="s">
        <v>214</v>
      </c>
      <c r="D61" s="68" t="s">
        <v>43</v>
      </c>
      <c r="E61" s="82"/>
    </row>
    <row r="62" spans="1:5">
      <c r="A62" s="70" t="s">
        <v>276</v>
      </c>
      <c r="B62" s="70" t="s">
        <v>217</v>
      </c>
      <c r="C62" s="71">
        <v>45000</v>
      </c>
      <c r="D62" s="86" t="s">
        <v>275</v>
      </c>
      <c r="E62" s="82"/>
    </row>
    <row r="63" spans="1:5">
      <c r="A63" s="82"/>
      <c r="B63" s="82"/>
      <c r="C63" s="82"/>
      <c r="E63" s="82"/>
    </row>
    <row r="64" spans="1:5">
      <c r="A64" s="79" t="s">
        <v>220</v>
      </c>
      <c r="B64" s="83"/>
      <c r="C64" s="82"/>
      <c r="E64" s="82"/>
    </row>
    <row r="65" spans="1:5">
      <c r="A65" s="70" t="s">
        <v>221</v>
      </c>
      <c r="B65" s="70"/>
      <c r="C65" s="82"/>
      <c r="E65" s="82"/>
    </row>
    <row r="66" spans="1:5">
      <c r="A66" s="70" t="s">
        <v>222</v>
      </c>
      <c r="B66" s="70"/>
      <c r="C66" s="70"/>
      <c r="E66" s="70"/>
    </row>
    <row r="67" spans="1:5">
      <c r="A67" s="84" t="s">
        <v>223</v>
      </c>
      <c r="B67" s="70"/>
      <c r="C67" s="70"/>
      <c r="E67" s="70"/>
    </row>
    <row r="68" spans="1:5">
      <c r="A68" s="70"/>
      <c r="B68" s="70"/>
      <c r="C68" s="70"/>
      <c r="E68" s="70"/>
    </row>
  </sheetData>
  <mergeCells count="9">
    <mergeCell ref="A39:F39"/>
    <mergeCell ref="A43:F43"/>
    <mergeCell ref="A58:B58"/>
    <mergeCell ref="A37:F37"/>
    <mergeCell ref="A14:B14"/>
    <mergeCell ref="A17:F17"/>
    <mergeCell ref="A21:F21"/>
    <mergeCell ref="A35:F35"/>
    <mergeCell ref="A36:E36"/>
  </mergeCells>
  <pageMargins left="0.7" right="0.7" top="0.75" bottom="0.75" header="0.3" footer="0.3"/>
  <pageSetup scale="76" orientation="portrait" horizontalDpi="4294967292" verticalDpi="4294967292"/>
  <headerFooter>
    <oddFooter>&amp;C&amp;"Calibri,Regular"&amp;K000000www.theinfiniteactuary.com</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1078-2817-9244-9A13-BFD5C702AB86}">
  <dimension ref="A1:G104"/>
  <sheetViews>
    <sheetView topLeftCell="A28" workbookViewId="0">
      <selection activeCell="D61" sqref="B60:D61"/>
    </sheetView>
  </sheetViews>
  <sheetFormatPr baseColWidth="10" defaultColWidth="8.83203125" defaultRowHeight="15"/>
  <cols>
    <col min="1" max="1" width="3.5" style="1" customWidth="1"/>
    <col min="2" max="2" width="26.1640625" style="1" bestFit="1" customWidth="1"/>
    <col min="3" max="3" width="47.83203125" style="1" bestFit="1" customWidth="1"/>
    <col min="4" max="4" width="27.83203125" style="1" customWidth="1"/>
    <col min="5" max="5" width="53.6640625" style="1" bestFit="1" customWidth="1"/>
    <col min="6" max="6" width="17.1640625" style="1" customWidth="1"/>
    <col min="7" max="16384" width="8.83203125" style="1"/>
  </cols>
  <sheetData>
    <row r="1" spans="1:7" ht="23" customHeight="1">
      <c r="A1" s="34" t="s">
        <v>229</v>
      </c>
    </row>
    <row r="2" spans="1:7">
      <c r="A2" s="35" t="s">
        <v>158</v>
      </c>
    </row>
    <row r="3" spans="1:7">
      <c r="A3" s="36" t="s">
        <v>285</v>
      </c>
    </row>
    <row r="4" spans="1:7">
      <c r="A4" s="36" t="s">
        <v>40</v>
      </c>
    </row>
    <row r="5" spans="1:7" ht="7.5" customHeight="1"/>
    <row r="6" spans="1:7">
      <c r="A6" s="51"/>
      <c r="B6" s="52" t="s">
        <v>43</v>
      </c>
      <c r="C6" s="53" t="s">
        <v>12</v>
      </c>
      <c r="D6" s="53" t="s">
        <v>13</v>
      </c>
      <c r="E6" s="53" t="s">
        <v>11</v>
      </c>
      <c r="F6" s="53" t="s">
        <v>10</v>
      </c>
      <c r="G6" s="53" t="s">
        <v>0</v>
      </c>
    </row>
    <row r="7" spans="1:7">
      <c r="A7" s="11"/>
      <c r="B7" s="37"/>
      <c r="C7" s="38" t="s">
        <v>19</v>
      </c>
      <c r="E7" s="38" t="s">
        <v>20</v>
      </c>
    </row>
    <row r="8" spans="1:7">
      <c r="A8" s="11"/>
      <c r="B8" s="37"/>
      <c r="C8" s="1" t="s">
        <v>178</v>
      </c>
      <c r="D8" s="1" t="s">
        <v>161</v>
      </c>
      <c r="E8" s="1" t="s">
        <v>225</v>
      </c>
      <c r="F8" s="1" t="s">
        <v>162</v>
      </c>
      <c r="G8" s="1">
        <v>13</v>
      </c>
    </row>
    <row r="9" spans="1:7">
      <c r="A9" s="11"/>
      <c r="B9" s="37"/>
      <c r="C9" s="1" t="s">
        <v>178</v>
      </c>
      <c r="D9" s="1" t="s">
        <v>161</v>
      </c>
      <c r="E9" s="1" t="s">
        <v>226</v>
      </c>
      <c r="F9" s="1" t="s">
        <v>162</v>
      </c>
      <c r="G9" s="1">
        <v>14</v>
      </c>
    </row>
    <row r="10" spans="1:7">
      <c r="A10" s="11"/>
      <c r="B10" s="37"/>
      <c r="C10" s="1" t="s">
        <v>178</v>
      </c>
      <c r="D10" s="1" t="s">
        <v>161</v>
      </c>
      <c r="E10" s="1" t="s">
        <v>163</v>
      </c>
      <c r="F10" s="1" t="s">
        <v>162</v>
      </c>
      <c r="G10" s="1">
        <v>9</v>
      </c>
    </row>
    <row r="11" spans="1:7">
      <c r="A11" s="11"/>
      <c r="B11" s="37" t="s">
        <v>230</v>
      </c>
      <c r="C11" s="1" t="s">
        <v>178</v>
      </c>
      <c r="D11" s="1" t="s">
        <v>161</v>
      </c>
      <c r="E11" s="1" t="s">
        <v>227</v>
      </c>
      <c r="F11" s="1" t="s">
        <v>162</v>
      </c>
      <c r="G11" s="1">
        <v>17</v>
      </c>
    </row>
    <row r="12" spans="1:7">
      <c r="A12" s="11"/>
      <c r="B12" s="37"/>
      <c r="C12" s="1" t="s">
        <v>178</v>
      </c>
      <c r="D12" s="1" t="s">
        <v>70</v>
      </c>
      <c r="E12" s="1" t="s">
        <v>71</v>
      </c>
      <c r="F12" s="1" t="s">
        <v>72</v>
      </c>
      <c r="G12" s="1">
        <v>11</v>
      </c>
    </row>
    <row r="13" spans="1:7">
      <c r="A13" s="11"/>
      <c r="B13" s="37"/>
      <c r="C13" s="1" t="s">
        <v>178</v>
      </c>
      <c r="D13" s="1" t="s">
        <v>70</v>
      </c>
      <c r="E13" s="1" t="s">
        <v>73</v>
      </c>
      <c r="F13" s="1" t="s">
        <v>159</v>
      </c>
      <c r="G13" s="1">
        <v>12</v>
      </c>
    </row>
    <row r="14" spans="1:7">
      <c r="A14" s="11"/>
      <c r="B14" s="37"/>
      <c r="C14" s="1" t="s">
        <v>178</v>
      </c>
      <c r="D14" s="1" t="s">
        <v>70</v>
      </c>
      <c r="E14" s="1" t="s">
        <v>74</v>
      </c>
      <c r="F14" s="1" t="s">
        <v>75</v>
      </c>
      <c r="G14" s="1">
        <v>28</v>
      </c>
    </row>
    <row r="15" spans="1:7">
      <c r="A15" s="11"/>
      <c r="B15" s="37"/>
      <c r="C15" s="1" t="s">
        <v>178</v>
      </c>
      <c r="D15" s="1" t="s">
        <v>70</v>
      </c>
      <c r="E15" s="1" t="s">
        <v>76</v>
      </c>
      <c r="F15" s="1" t="s">
        <v>77</v>
      </c>
      <c r="G15" s="1">
        <v>27</v>
      </c>
    </row>
    <row r="16" spans="1:7">
      <c r="A16" s="11"/>
      <c r="B16" s="37" t="s">
        <v>232</v>
      </c>
      <c r="C16" s="1" t="s">
        <v>178</v>
      </c>
      <c r="D16" s="1" t="s">
        <v>70</v>
      </c>
      <c r="E16" s="1" t="s">
        <v>78</v>
      </c>
      <c r="F16" s="1" t="s">
        <v>79</v>
      </c>
      <c r="G16" s="1">
        <v>5</v>
      </c>
    </row>
    <row r="17" spans="1:7">
      <c r="A17" s="11"/>
      <c r="B17" s="37"/>
      <c r="C17" s="1" t="s">
        <v>178</v>
      </c>
      <c r="D17" s="1" t="s">
        <v>165</v>
      </c>
      <c r="E17" s="1" t="s">
        <v>80</v>
      </c>
      <c r="F17" s="1" t="s">
        <v>268</v>
      </c>
      <c r="G17" s="1">
        <v>9</v>
      </c>
    </row>
    <row r="18" spans="1:7">
      <c r="A18" s="11"/>
      <c r="B18" s="37" t="s">
        <v>231</v>
      </c>
      <c r="C18" s="1" t="s">
        <v>178</v>
      </c>
      <c r="D18" s="1" t="s">
        <v>165</v>
      </c>
      <c r="E18" s="1" t="s">
        <v>81</v>
      </c>
      <c r="F18" s="1" t="s">
        <v>185</v>
      </c>
      <c r="G18" s="1">
        <v>23</v>
      </c>
    </row>
    <row r="19" spans="1:7">
      <c r="A19" s="11"/>
      <c r="B19" s="37" t="s">
        <v>231</v>
      </c>
      <c r="C19" s="1" t="s">
        <v>178</v>
      </c>
      <c r="D19" s="1" t="s">
        <v>165</v>
      </c>
      <c r="E19" s="1" t="s">
        <v>82</v>
      </c>
      <c r="F19" s="1" t="s">
        <v>186</v>
      </c>
      <c r="G19" s="1">
        <v>17</v>
      </c>
    </row>
    <row r="20" spans="1:7">
      <c r="A20" s="11"/>
      <c r="B20" s="37" t="s">
        <v>232</v>
      </c>
      <c r="C20" s="1" t="s">
        <v>178</v>
      </c>
      <c r="D20" s="1" t="s">
        <v>165</v>
      </c>
      <c r="E20" s="1" t="s">
        <v>83</v>
      </c>
      <c r="F20" s="1" t="s">
        <v>84</v>
      </c>
      <c r="G20" s="1">
        <v>16</v>
      </c>
    </row>
    <row r="21" spans="1:7">
      <c r="A21" s="11"/>
      <c r="B21" s="37" t="s">
        <v>232</v>
      </c>
      <c r="C21" s="1" t="s">
        <v>179</v>
      </c>
      <c r="D21" s="1" t="s">
        <v>180</v>
      </c>
      <c r="E21" s="1" t="s">
        <v>85</v>
      </c>
      <c r="F21" s="1" t="s">
        <v>86</v>
      </c>
      <c r="G21" s="1">
        <v>130</v>
      </c>
    </row>
    <row r="22" spans="1:7">
      <c r="A22" s="11"/>
      <c r="B22" s="37"/>
      <c r="C22" s="1" t="s">
        <v>179</v>
      </c>
      <c r="D22" s="1" t="s">
        <v>180</v>
      </c>
      <c r="E22" s="1" t="s">
        <v>36</v>
      </c>
      <c r="F22" s="1" t="s">
        <v>69</v>
      </c>
      <c r="G22" s="1">
        <v>1</v>
      </c>
    </row>
    <row r="23" spans="1:7">
      <c r="A23" s="11"/>
      <c r="B23" s="37" t="s">
        <v>232</v>
      </c>
      <c r="C23" s="1" t="s">
        <v>179</v>
      </c>
      <c r="D23" s="1" t="s">
        <v>180</v>
      </c>
      <c r="E23" s="1" t="s">
        <v>87</v>
      </c>
      <c r="F23" s="1" t="s">
        <v>88</v>
      </c>
      <c r="G23" s="1">
        <v>10</v>
      </c>
    </row>
    <row r="24" spans="1:7">
      <c r="A24" s="11"/>
      <c r="B24" s="37" t="s">
        <v>234</v>
      </c>
      <c r="C24" s="1" t="s">
        <v>179</v>
      </c>
      <c r="D24" s="1" t="s">
        <v>180</v>
      </c>
      <c r="E24" s="1" t="s">
        <v>152</v>
      </c>
      <c r="F24" s="1" t="s">
        <v>153</v>
      </c>
      <c r="G24" s="1">
        <v>68</v>
      </c>
    </row>
    <row r="25" spans="1:7">
      <c r="A25" s="11"/>
      <c r="B25" s="37" t="s">
        <v>231</v>
      </c>
      <c r="C25" s="1" t="s">
        <v>179</v>
      </c>
      <c r="D25" s="1" t="s">
        <v>180</v>
      </c>
      <c r="E25" s="1" t="s">
        <v>89</v>
      </c>
      <c r="F25" s="1" t="s">
        <v>90</v>
      </c>
      <c r="G25" s="1">
        <v>42</v>
      </c>
    </row>
    <row r="26" spans="1:7">
      <c r="A26" s="11"/>
      <c r="B26" s="37" t="s">
        <v>231</v>
      </c>
      <c r="C26" s="1" t="s">
        <v>179</v>
      </c>
      <c r="D26" s="1" t="s">
        <v>180</v>
      </c>
      <c r="E26" s="1" t="s">
        <v>91</v>
      </c>
      <c r="F26" s="1" t="s">
        <v>92</v>
      </c>
      <c r="G26" s="1">
        <v>34</v>
      </c>
    </row>
    <row r="27" spans="1:7">
      <c r="A27" s="11"/>
      <c r="B27" s="37"/>
      <c r="C27" s="1" t="s">
        <v>179</v>
      </c>
      <c r="D27" s="1" t="s">
        <v>180</v>
      </c>
      <c r="E27" s="1" t="s">
        <v>187</v>
      </c>
      <c r="F27" s="1" t="s">
        <v>164</v>
      </c>
      <c r="G27" s="1">
        <v>28</v>
      </c>
    </row>
    <row r="28" spans="1:7">
      <c r="A28" s="11"/>
      <c r="B28" s="37" t="s">
        <v>231</v>
      </c>
      <c r="C28" s="1" t="s">
        <v>179</v>
      </c>
      <c r="D28" s="1" t="s">
        <v>180</v>
      </c>
      <c r="E28" s="1" t="s">
        <v>93</v>
      </c>
      <c r="F28" s="1" t="s">
        <v>94</v>
      </c>
      <c r="G28" s="1">
        <v>19</v>
      </c>
    </row>
    <row r="29" spans="1:7">
      <c r="A29" s="11"/>
      <c r="B29" s="37" t="s">
        <v>231</v>
      </c>
      <c r="C29" s="1" t="s">
        <v>179</v>
      </c>
      <c r="D29" s="1" t="s">
        <v>180</v>
      </c>
      <c r="E29" s="1" t="s">
        <v>95</v>
      </c>
      <c r="F29" s="1" t="s">
        <v>96</v>
      </c>
      <c r="G29" s="1">
        <v>36</v>
      </c>
    </row>
    <row r="30" spans="1:7">
      <c r="A30" s="11"/>
      <c r="B30" s="37" t="s">
        <v>231</v>
      </c>
      <c r="C30" s="1" t="s">
        <v>179</v>
      </c>
      <c r="D30" s="1" t="s">
        <v>180</v>
      </c>
      <c r="E30" s="1" t="s">
        <v>97</v>
      </c>
      <c r="F30" s="1" t="s">
        <v>96</v>
      </c>
      <c r="G30" s="1">
        <v>20</v>
      </c>
    </row>
    <row r="31" spans="1:7">
      <c r="A31" s="11"/>
      <c r="B31" s="37" t="s">
        <v>231</v>
      </c>
      <c r="C31" s="1" t="s">
        <v>179</v>
      </c>
      <c r="D31" s="1" t="s">
        <v>180</v>
      </c>
      <c r="E31" s="1" t="s">
        <v>98</v>
      </c>
      <c r="F31" s="1" t="s">
        <v>99</v>
      </c>
      <c r="G31" s="1">
        <v>28</v>
      </c>
    </row>
    <row r="32" spans="1:7">
      <c r="A32" s="11"/>
      <c r="B32" s="37" t="s">
        <v>231</v>
      </c>
      <c r="C32" s="1" t="s">
        <v>179</v>
      </c>
      <c r="D32" s="1" t="s">
        <v>180</v>
      </c>
      <c r="E32" s="1" t="s">
        <v>100</v>
      </c>
      <c r="F32" s="1" t="s">
        <v>101</v>
      </c>
      <c r="G32" s="1">
        <v>34</v>
      </c>
    </row>
    <row r="33" spans="1:7">
      <c r="A33" s="11"/>
      <c r="B33" s="37"/>
      <c r="C33" s="1" t="s">
        <v>179</v>
      </c>
      <c r="D33" s="1" t="s">
        <v>180</v>
      </c>
      <c r="E33" s="1" t="s">
        <v>102</v>
      </c>
      <c r="F33" s="1" t="s">
        <v>103</v>
      </c>
      <c r="G33" s="1">
        <v>1</v>
      </c>
    </row>
    <row r="34" spans="1:7">
      <c r="A34" s="11"/>
      <c r="B34" s="37" t="s">
        <v>231</v>
      </c>
      <c r="C34" s="1" t="s">
        <v>179</v>
      </c>
      <c r="D34" s="1" t="s">
        <v>180</v>
      </c>
      <c r="E34" s="1" t="s">
        <v>169</v>
      </c>
      <c r="F34" s="1" t="s">
        <v>168</v>
      </c>
      <c r="G34" s="1">
        <v>40</v>
      </c>
    </row>
    <row r="35" spans="1:7">
      <c r="A35" s="11"/>
      <c r="B35" s="37" t="s">
        <v>231</v>
      </c>
      <c r="C35" s="1" t="s">
        <v>179</v>
      </c>
      <c r="D35" s="1" t="s">
        <v>180</v>
      </c>
      <c r="E35" s="1" t="s">
        <v>154</v>
      </c>
      <c r="F35" s="1" t="s">
        <v>155</v>
      </c>
      <c r="G35" s="1">
        <v>38</v>
      </c>
    </row>
    <row r="36" spans="1:7">
      <c r="A36" s="11"/>
      <c r="B36" s="37" t="s">
        <v>231</v>
      </c>
      <c r="C36" s="1" t="s">
        <v>179</v>
      </c>
      <c r="D36" s="1" t="s">
        <v>180</v>
      </c>
      <c r="E36" s="1" t="s">
        <v>166</v>
      </c>
      <c r="F36" s="1" t="s">
        <v>167</v>
      </c>
      <c r="G36" s="1">
        <v>27</v>
      </c>
    </row>
    <row r="37" spans="1:7">
      <c r="A37" s="11"/>
      <c r="B37" s="37" t="s">
        <v>233</v>
      </c>
      <c r="C37" s="1" t="s">
        <v>179</v>
      </c>
      <c r="D37" s="1" t="s">
        <v>104</v>
      </c>
      <c r="E37" s="1" t="s">
        <v>105</v>
      </c>
      <c r="F37" s="1" t="s">
        <v>188</v>
      </c>
      <c r="G37" s="1">
        <v>240</v>
      </c>
    </row>
    <row r="38" spans="1:7">
      <c r="A38" s="11"/>
      <c r="B38" s="37"/>
      <c r="C38" s="1" t="s">
        <v>106</v>
      </c>
      <c r="D38" s="1" t="s">
        <v>107</v>
      </c>
      <c r="E38" s="1" t="s">
        <v>108</v>
      </c>
      <c r="F38" s="1" t="s">
        <v>109</v>
      </c>
      <c r="G38" s="1">
        <v>8</v>
      </c>
    </row>
    <row r="39" spans="1:7">
      <c r="A39" s="11"/>
      <c r="B39" s="37"/>
      <c r="C39" s="1" t="s">
        <v>106</v>
      </c>
      <c r="D39" s="1" t="s">
        <v>107</v>
      </c>
      <c r="E39" s="1" t="s">
        <v>110</v>
      </c>
      <c r="F39" s="1" t="s">
        <v>109</v>
      </c>
      <c r="G39" s="1">
        <v>14</v>
      </c>
    </row>
    <row r="40" spans="1:7">
      <c r="A40" s="11"/>
      <c r="B40" s="37"/>
      <c r="C40" s="1" t="s">
        <v>106</v>
      </c>
      <c r="D40" s="1" t="s">
        <v>107</v>
      </c>
      <c r="E40" s="1" t="s">
        <v>111</v>
      </c>
      <c r="F40" s="1" t="s">
        <v>109</v>
      </c>
      <c r="G40" s="1">
        <v>28</v>
      </c>
    </row>
    <row r="41" spans="1:7">
      <c r="A41" s="11"/>
      <c r="B41" s="37"/>
      <c r="C41" s="1" t="s">
        <v>106</v>
      </c>
      <c r="D41" s="1" t="s">
        <v>107</v>
      </c>
      <c r="E41" s="1" t="s">
        <v>112</v>
      </c>
      <c r="F41" s="1" t="s">
        <v>109</v>
      </c>
      <c r="G41" s="1">
        <v>18</v>
      </c>
    </row>
    <row r="42" spans="1:7">
      <c r="A42" s="11"/>
      <c r="B42" s="37"/>
      <c r="C42" s="1" t="s">
        <v>106</v>
      </c>
      <c r="D42" s="1" t="s">
        <v>107</v>
      </c>
      <c r="E42" s="1" t="s">
        <v>113</v>
      </c>
      <c r="F42" s="1" t="s">
        <v>109</v>
      </c>
      <c r="G42" s="1">
        <v>8</v>
      </c>
    </row>
    <row r="43" spans="1:7">
      <c r="A43" s="11"/>
      <c r="B43" s="37"/>
      <c r="C43" s="1" t="s">
        <v>106</v>
      </c>
      <c r="D43" s="1" t="s">
        <v>107</v>
      </c>
      <c r="E43" s="1" t="s">
        <v>114</v>
      </c>
      <c r="F43" s="1" t="s">
        <v>109</v>
      </c>
      <c r="G43" s="1">
        <v>30</v>
      </c>
    </row>
    <row r="44" spans="1:7">
      <c r="A44" s="11"/>
      <c r="B44" s="37"/>
      <c r="C44" s="1" t="s">
        <v>106</v>
      </c>
      <c r="D44" s="1" t="s">
        <v>107</v>
      </c>
      <c r="E44" s="1" t="s">
        <v>115</v>
      </c>
      <c r="F44" s="1" t="s">
        <v>109</v>
      </c>
      <c r="G44" s="1">
        <v>32</v>
      </c>
    </row>
    <row r="45" spans="1:7">
      <c r="A45" s="11"/>
      <c r="B45" s="37"/>
      <c r="C45" s="1" t="s">
        <v>106</v>
      </c>
      <c r="D45" s="1" t="s">
        <v>107</v>
      </c>
      <c r="E45" s="1" t="s">
        <v>116</v>
      </c>
      <c r="F45" s="1" t="s">
        <v>109</v>
      </c>
      <c r="G45" s="1">
        <v>8</v>
      </c>
    </row>
    <row r="46" spans="1:7">
      <c r="A46" s="11"/>
      <c r="B46" s="37" t="s">
        <v>232</v>
      </c>
      <c r="C46" s="1" t="s">
        <v>106</v>
      </c>
      <c r="D46" s="1" t="s">
        <v>117</v>
      </c>
      <c r="E46" s="1" t="s">
        <v>118</v>
      </c>
      <c r="F46" s="1" t="s">
        <v>119</v>
      </c>
      <c r="G46" s="1">
        <v>43</v>
      </c>
    </row>
    <row r="47" spans="1:7">
      <c r="A47" s="11"/>
      <c r="B47" s="37"/>
      <c r="C47" s="1" t="s">
        <v>171</v>
      </c>
      <c r="D47" s="1" t="s">
        <v>172</v>
      </c>
      <c r="E47" s="1" t="s">
        <v>124</v>
      </c>
      <c r="F47" s="1" t="s">
        <v>189</v>
      </c>
      <c r="G47" s="1">
        <v>9</v>
      </c>
    </row>
    <row r="48" spans="1:7">
      <c r="A48" s="11"/>
      <c r="B48" s="37"/>
      <c r="C48" s="1" t="s">
        <v>171</v>
      </c>
      <c r="D48" s="1" t="s">
        <v>172</v>
      </c>
      <c r="E48" s="1" t="s">
        <v>125</v>
      </c>
      <c r="F48" s="1" t="s">
        <v>189</v>
      </c>
      <c r="G48" s="1">
        <v>28</v>
      </c>
    </row>
    <row r="49" spans="1:7">
      <c r="A49" s="11"/>
      <c r="B49" s="37"/>
      <c r="C49" s="1" t="s">
        <v>171</v>
      </c>
      <c r="D49" s="1" t="s">
        <v>172</v>
      </c>
      <c r="E49" s="1" t="s">
        <v>126</v>
      </c>
      <c r="F49" s="1" t="s">
        <v>189</v>
      </c>
      <c r="G49" s="1">
        <v>27</v>
      </c>
    </row>
    <row r="50" spans="1:7">
      <c r="A50" s="11"/>
      <c r="B50" s="37"/>
      <c r="C50" s="1" t="s">
        <v>171</v>
      </c>
      <c r="D50" s="1" t="s">
        <v>172</v>
      </c>
      <c r="E50" s="1" t="s">
        <v>127</v>
      </c>
      <c r="F50" s="1" t="s">
        <v>189</v>
      </c>
      <c r="G50" s="1">
        <v>13</v>
      </c>
    </row>
    <row r="51" spans="1:7">
      <c r="A51" s="11"/>
      <c r="B51" s="37"/>
      <c r="C51" s="1" t="s">
        <v>171</v>
      </c>
      <c r="D51" s="1" t="s">
        <v>172</v>
      </c>
      <c r="E51" s="1" t="s">
        <v>128</v>
      </c>
      <c r="F51" s="1" t="s">
        <v>189</v>
      </c>
      <c r="G51" s="1">
        <v>38</v>
      </c>
    </row>
    <row r="52" spans="1:7">
      <c r="A52" s="11"/>
      <c r="B52" s="37"/>
      <c r="C52" s="1" t="s">
        <v>171</v>
      </c>
      <c r="D52" s="1" t="s">
        <v>172</v>
      </c>
      <c r="E52" s="1" t="s">
        <v>129</v>
      </c>
      <c r="F52" s="1" t="s">
        <v>189</v>
      </c>
      <c r="G52" s="1">
        <v>19</v>
      </c>
    </row>
    <row r="53" spans="1:7">
      <c r="A53" s="11"/>
      <c r="B53" s="37"/>
      <c r="C53" s="1" t="s">
        <v>171</v>
      </c>
      <c r="D53" s="1" t="s">
        <v>172</v>
      </c>
      <c r="E53" s="1" t="s">
        <v>130</v>
      </c>
      <c r="F53" s="1" t="s">
        <v>189</v>
      </c>
      <c r="G53" s="1">
        <v>31</v>
      </c>
    </row>
    <row r="54" spans="1:7">
      <c r="A54" s="11"/>
      <c r="B54" s="37"/>
      <c r="C54" s="1" t="s">
        <v>171</v>
      </c>
      <c r="D54" s="1" t="s">
        <v>172</v>
      </c>
      <c r="E54" s="1" t="s">
        <v>131</v>
      </c>
      <c r="F54" s="1" t="s">
        <v>189</v>
      </c>
      <c r="G54" s="1">
        <v>4</v>
      </c>
    </row>
    <row r="55" spans="1:7">
      <c r="B55" s="37"/>
      <c r="C55" s="1" t="s">
        <v>171</v>
      </c>
      <c r="D55" s="1" t="s">
        <v>172</v>
      </c>
      <c r="E55" s="1" t="s">
        <v>132</v>
      </c>
      <c r="F55" s="1" t="s">
        <v>189</v>
      </c>
      <c r="G55" s="1">
        <v>9</v>
      </c>
    </row>
    <row r="56" spans="1:7">
      <c r="B56" s="37"/>
      <c r="C56" s="1" t="s">
        <v>171</v>
      </c>
      <c r="D56" s="1" t="s">
        <v>172</v>
      </c>
      <c r="E56" s="1" t="s">
        <v>133</v>
      </c>
      <c r="F56" s="1" t="s">
        <v>189</v>
      </c>
      <c r="G56" s="1">
        <v>14</v>
      </c>
    </row>
    <row r="57" spans="1:7">
      <c r="B57" s="37"/>
      <c r="C57" s="1" t="s">
        <v>171</v>
      </c>
      <c r="D57" s="1" t="s">
        <v>172</v>
      </c>
      <c r="E57" s="1" t="s">
        <v>134</v>
      </c>
      <c r="F57" s="1" t="s">
        <v>189</v>
      </c>
      <c r="G57" s="1">
        <v>8</v>
      </c>
    </row>
    <row r="58" spans="1:7">
      <c r="B58" s="37"/>
      <c r="C58" s="1" t="s">
        <v>171</v>
      </c>
      <c r="D58" s="1" t="s">
        <v>172</v>
      </c>
      <c r="E58" s="1" t="s">
        <v>135</v>
      </c>
      <c r="F58" s="1" t="s">
        <v>136</v>
      </c>
      <c r="G58" s="1">
        <v>6</v>
      </c>
    </row>
    <row r="59" spans="1:7">
      <c r="B59" s="37"/>
      <c r="C59" s="1" t="s">
        <v>171</v>
      </c>
      <c r="D59" s="1" t="s">
        <v>172</v>
      </c>
      <c r="E59" s="1" t="s">
        <v>137</v>
      </c>
      <c r="F59" s="1" t="s">
        <v>138</v>
      </c>
      <c r="G59" s="1">
        <v>14</v>
      </c>
    </row>
    <row r="60" spans="1:7">
      <c r="B60" s="37" t="s">
        <v>235</v>
      </c>
      <c r="C60" s="1" t="s">
        <v>171</v>
      </c>
      <c r="D60" s="1" t="s">
        <v>173</v>
      </c>
      <c r="E60" s="1" t="s">
        <v>52</v>
      </c>
      <c r="F60" s="1" t="s">
        <v>139</v>
      </c>
      <c r="G60" s="1">
        <v>44</v>
      </c>
    </row>
    <row r="61" spans="1:7">
      <c r="B61" s="37"/>
      <c r="C61" s="1" t="s">
        <v>171</v>
      </c>
      <c r="D61" s="1" t="s">
        <v>173</v>
      </c>
      <c r="E61" s="1" t="s">
        <v>156</v>
      </c>
      <c r="F61" s="1" t="s">
        <v>157</v>
      </c>
      <c r="G61" s="1">
        <v>24</v>
      </c>
    </row>
    <row r="62" spans="1:7">
      <c r="B62" s="37"/>
      <c r="C62" s="1" t="s">
        <v>171</v>
      </c>
      <c r="D62" s="1" t="s">
        <v>174</v>
      </c>
      <c r="E62" s="1" t="s">
        <v>141</v>
      </c>
      <c r="F62" s="1" t="s">
        <v>39</v>
      </c>
      <c r="G62" s="1">
        <v>17</v>
      </c>
    </row>
    <row r="63" spans="1:7">
      <c r="B63" s="37"/>
      <c r="C63" s="1" t="s">
        <v>171</v>
      </c>
      <c r="D63" s="1" t="s">
        <v>174</v>
      </c>
      <c r="E63" s="1" t="s">
        <v>37</v>
      </c>
      <c r="F63" s="1" t="s">
        <v>142</v>
      </c>
      <c r="G63" s="1">
        <v>46</v>
      </c>
    </row>
    <row r="64" spans="1:7">
      <c r="B64" s="37"/>
      <c r="C64" s="1" t="s">
        <v>175</v>
      </c>
      <c r="D64" s="1" t="s">
        <v>176</v>
      </c>
      <c r="E64" s="1" t="s">
        <v>38</v>
      </c>
      <c r="F64" s="1" t="s">
        <v>143</v>
      </c>
      <c r="G64" s="1">
        <v>32</v>
      </c>
    </row>
    <row r="65" spans="2:7">
      <c r="B65" s="37" t="s">
        <v>232</v>
      </c>
      <c r="C65" s="1" t="s">
        <v>175</v>
      </c>
      <c r="D65" s="1" t="s">
        <v>177</v>
      </c>
      <c r="E65" s="1" t="s">
        <v>144</v>
      </c>
      <c r="F65" s="1" t="s">
        <v>145</v>
      </c>
      <c r="G65" s="1">
        <v>7</v>
      </c>
    </row>
    <row r="66" spans="2:7">
      <c r="B66" s="37" t="s">
        <v>232</v>
      </c>
      <c r="C66" s="1" t="s">
        <v>175</v>
      </c>
      <c r="D66" s="1" t="s">
        <v>177</v>
      </c>
      <c r="E66" s="1" t="s">
        <v>146</v>
      </c>
      <c r="F66" s="1" t="s">
        <v>147</v>
      </c>
      <c r="G66" s="1">
        <v>16</v>
      </c>
    </row>
    <row r="67" spans="2:7">
      <c r="B67" s="37"/>
      <c r="C67" s="1" t="s">
        <v>175</v>
      </c>
      <c r="D67" s="1" t="s">
        <v>140</v>
      </c>
      <c r="E67" s="1" t="s">
        <v>148</v>
      </c>
      <c r="F67" s="1" t="s">
        <v>149</v>
      </c>
      <c r="G67" s="1">
        <v>35</v>
      </c>
    </row>
    <row r="68" spans="2:7">
      <c r="B68" s="37"/>
      <c r="C68" s="1" t="s">
        <v>175</v>
      </c>
      <c r="D68" s="1" t="s">
        <v>140</v>
      </c>
      <c r="E68" s="1" t="s">
        <v>150</v>
      </c>
      <c r="F68" s="1" t="s">
        <v>151</v>
      </c>
      <c r="G68" s="1">
        <v>6</v>
      </c>
    </row>
    <row r="69" spans="2:7">
      <c r="B69" s="37"/>
      <c r="C69" s="1" t="s">
        <v>181</v>
      </c>
      <c r="D69" s="1" t="s">
        <v>182</v>
      </c>
      <c r="E69" s="1" t="s">
        <v>120</v>
      </c>
      <c r="F69" s="1" t="s">
        <v>120</v>
      </c>
      <c r="G69" s="1">
        <v>3</v>
      </c>
    </row>
    <row r="70" spans="2:7">
      <c r="B70" s="37"/>
      <c r="C70" s="1" t="s">
        <v>181</v>
      </c>
      <c r="D70" s="1" t="s">
        <v>182</v>
      </c>
      <c r="E70" s="1" t="s">
        <v>121</v>
      </c>
      <c r="F70" s="1" t="s">
        <v>121</v>
      </c>
      <c r="G70" s="1">
        <v>44</v>
      </c>
    </row>
    <row r="71" spans="2:7">
      <c r="B71" s="37"/>
      <c r="C71" s="1" t="s">
        <v>181</v>
      </c>
      <c r="D71" s="1" t="s">
        <v>182</v>
      </c>
      <c r="E71" s="1" t="s">
        <v>122</v>
      </c>
      <c r="F71" s="1" t="s">
        <v>122</v>
      </c>
      <c r="G71" s="1">
        <v>59</v>
      </c>
    </row>
    <row r="72" spans="2:7">
      <c r="B72" s="37"/>
      <c r="C72" s="1" t="s">
        <v>181</v>
      </c>
      <c r="D72" s="1" t="s">
        <v>182</v>
      </c>
      <c r="E72" s="1" t="s">
        <v>123</v>
      </c>
      <c r="F72" s="1" t="s">
        <v>160</v>
      </c>
      <c r="G72" s="1">
        <v>40</v>
      </c>
    </row>
    <row r="73" spans="2:7">
      <c r="B73" s="37"/>
      <c r="C73" s="1" t="s">
        <v>181</v>
      </c>
      <c r="D73" s="1" t="s">
        <v>182</v>
      </c>
      <c r="E73" s="1" t="s">
        <v>224</v>
      </c>
      <c r="F73" s="1" t="s">
        <v>170</v>
      </c>
      <c r="G73" s="1">
        <v>6</v>
      </c>
    </row>
    <row r="74" spans="2:7">
      <c r="B74" s="37"/>
    </row>
    <row r="75" spans="2:7">
      <c r="B75" s="37"/>
    </row>
    <row r="76" spans="2:7">
      <c r="B76" s="37"/>
    </row>
    <row r="77" spans="2:7">
      <c r="B77" s="37"/>
    </row>
    <row r="78" spans="2:7">
      <c r="B78" s="37"/>
    </row>
    <row r="79" spans="2:7">
      <c r="B79" s="37"/>
    </row>
    <row r="80" spans="2:7">
      <c r="B80" s="37"/>
    </row>
    <row r="81" spans="2:2">
      <c r="B81" s="37"/>
    </row>
    <row r="82" spans="2:2">
      <c r="B82" s="37"/>
    </row>
    <row r="83" spans="2:2">
      <c r="B83" s="37"/>
    </row>
    <row r="84" spans="2:2">
      <c r="B84" s="37"/>
    </row>
    <row r="85" spans="2:2">
      <c r="B85" s="37"/>
    </row>
    <row r="86" spans="2:2">
      <c r="B86" s="37"/>
    </row>
    <row r="87" spans="2:2">
      <c r="B87" s="37"/>
    </row>
    <row r="88" spans="2:2">
      <c r="B88" s="37"/>
    </row>
    <row r="89" spans="2:2">
      <c r="B89" s="37"/>
    </row>
    <row r="90" spans="2:2">
      <c r="B90" s="37"/>
    </row>
    <row r="91" spans="2:2">
      <c r="B91" s="37"/>
    </row>
    <row r="92" spans="2:2">
      <c r="B92" s="37"/>
    </row>
    <row r="93" spans="2:2">
      <c r="B93" s="37"/>
    </row>
    <row r="94" spans="2:2">
      <c r="B94" s="37"/>
    </row>
    <row r="95" spans="2:2">
      <c r="B95" s="37"/>
    </row>
    <row r="96" spans="2:2">
      <c r="B96" s="37"/>
    </row>
    <row r="97" spans="2:2">
      <c r="B97" s="37"/>
    </row>
    <row r="98" spans="2:2">
      <c r="B98" s="37"/>
    </row>
    <row r="99" spans="2:2">
      <c r="B99" s="37"/>
    </row>
    <row r="100" spans="2:2">
      <c r="B100" s="37"/>
    </row>
    <row r="101" spans="2:2">
      <c r="B101" s="37"/>
    </row>
    <row r="102" spans="2:2">
      <c r="B102" s="37"/>
    </row>
    <row r="103" spans="2:2">
      <c r="B103" s="37"/>
    </row>
    <row r="104" spans="2:2">
      <c r="B104" s="37"/>
    </row>
  </sheetData>
  <autoFilter ref="B6:F82"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A5" sqref="A5"/>
    </sheetView>
  </sheetViews>
  <sheetFormatPr baseColWidth="10" defaultColWidth="10.83203125" defaultRowHeight="15"/>
  <cols>
    <col min="2" max="2" width="6.83203125" style="29" bestFit="1" customWidth="1"/>
  </cols>
  <sheetData>
    <row r="1" spans="1:3">
      <c r="A1" t="s">
        <v>30</v>
      </c>
    </row>
    <row r="2" spans="1:3">
      <c r="A2" t="s">
        <v>31</v>
      </c>
    </row>
    <row r="4" spans="1:3">
      <c r="A4" s="16" t="s">
        <v>27</v>
      </c>
      <c r="B4" s="30" t="s">
        <v>28</v>
      </c>
      <c r="C4" s="16" t="s">
        <v>29</v>
      </c>
    </row>
    <row r="5" spans="1:3">
      <c r="A5" s="26">
        <v>45245</v>
      </c>
      <c r="B5" s="29">
        <v>1</v>
      </c>
      <c r="C5" t="s">
        <v>284</v>
      </c>
    </row>
    <row r="6" spans="1:3">
      <c r="A6" s="26"/>
    </row>
    <row r="7" spans="1:3">
      <c r="A7" s="26"/>
    </row>
    <row r="8" spans="1:3">
      <c r="A8" s="26"/>
    </row>
    <row r="9" spans="1:3">
      <c r="A9" s="26"/>
    </row>
    <row r="10" spans="1:3">
      <c r="A1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Documentation</vt:lpstr>
      <vt:lpstr>Study Schedule</vt:lpstr>
      <vt:lpstr>Tracking</vt:lpstr>
      <vt:lpstr>Scheduled Updates</vt:lpstr>
      <vt:lpstr>LFMC-2023</vt:lpstr>
      <vt:lpstr>Revisions</vt:lpstr>
      <vt:lpstr>ActFDate</vt:lpstr>
      <vt:lpstr>CompFlag</vt:lpstr>
      <vt:lpstr>PgCnt</vt:lpstr>
      <vt:lpstr>Documentation!Print_Area</vt:lpstr>
      <vt:lpstr>'LFMC-2023'!Print_Titles</vt:lpstr>
      <vt:lpstr>'Study Schedule'!Print_Titles</vt:lpstr>
      <vt:lpstr>'LFMC-2023'!StartDate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Shiv Morjaria</cp:lastModifiedBy>
  <cp:lastPrinted>2015-05-15T13:44:38Z</cp:lastPrinted>
  <dcterms:created xsi:type="dcterms:W3CDTF">2014-07-30T14:04:26Z</dcterms:created>
  <dcterms:modified xsi:type="dcterms:W3CDTF">2024-02-05T05:15:18Z</dcterms:modified>
</cp:coreProperties>
</file>